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P\Desktop\"/>
    </mc:Choice>
  </mc:AlternateContent>
  <xr:revisionPtr revIDLastSave="0" documentId="8_{104D02C8-F6E7-4CC4-AB2C-1806706C6F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øntabel 1. oktober 2019" sheetId="1" r:id="rId1"/>
    <sheet name="Reguleringsprocenter" sheetId="2" r:id="rId2"/>
  </sheets>
  <definedNames>
    <definedName name="_xlnm.Print_Area" localSheetId="0">'Løntabel 1. oktober 2019'!$A$1:$G$479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E117" i="1"/>
  <c r="D317" i="1"/>
  <c r="C317" i="1"/>
  <c r="D319" i="1"/>
  <c r="D318" i="1"/>
  <c r="D316" i="1"/>
  <c r="D338" i="1" l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<sst xmlns="http://schemas.openxmlformats.org/spreadsheetml/2006/main" count="308" uniqueCount="208">
  <si>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</si>
  <si>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</si>
  <si>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</si>
  <si>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</si>
  <si>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</si>
  <si>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</si>
  <si>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</si>
  <si>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</si>
  <si>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</si>
  <si>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</si>
  <si>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</si>
  <si>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</si>
  <si>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</si>
  <si>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</si>
  <si>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</si>
  <si>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</si>
  <si>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</si>
  <si>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</si>
  <si>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</si>
  <si>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</si>
  <si>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</si>
  <si>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</si>
  <si>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</si>
  <si>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</si>
  <si>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</si>
  <si>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</si>
  <si>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</si>
  <si>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</si>
  <si>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</si>
  <si>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</si>
  <si>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</si>
  <si>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</si>
  <si>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</si>
  <si>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</si>
  <si>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</si>
  <si>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</si>
  <si>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</si>
  <si>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</si>
  <si>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</si>
  <si>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</si>
  <si>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</si>
  <si>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</si>
  <si>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</si>
  <si>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</si>
  <si>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</si>
  <si>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</si>
  <si>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</si>
  <si>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</si>
  <si>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</si>
  <si>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</si>
  <si>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</si>
  <si>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</si>
  <si>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</si>
  <si>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</si>
  <si>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</si>
  <si>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</si>
  <si>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</si>
  <si>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</si>
  <si>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</si>
  <si>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</si>
  <si>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</si>
  <si>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</si>
  <si>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</si>
  <si>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</si>
  <si>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</si>
  <si>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</si>
  <si>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</si>
  <si>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</si>
  <si>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</si>
  <si>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</si>
  <si>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</si>
  <si>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</si>
  <si>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</si>
  <si>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</si>
  <si>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</si>
  <si>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</si>
  <si>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</si>
  <si>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</si>
  <si>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</si>
  <si>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</si>
  <si>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</si>
  <si>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</si>
  <si>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</si>
  <si>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</si>
  <si>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</si>
  <si>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</si>
  <si>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</si>
  <si>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</si>
  <si>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</si>
  <si>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</si>
  <si>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</si>
  <si>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</si>
  <si>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</si>
  <si>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</si>
  <si>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</si>
  <si>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</si>
  <si>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</si>
  <si>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</si>
  <si>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</si>
  <si>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</si>
  <si>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</si>
  <si>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</si>
  <si>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</si>
  <si>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</si>
  <si>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</si>
  <si>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</si>
  <si>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</si>
  <si>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</si>
  <si>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</si>
  <si>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</si>
  <si>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</si>
  <si>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</si>
  <si>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</si>
  <si>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</si>
  <si>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</si>
  <si>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</si>
  <si>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</si>
  <si>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</si>
  <si>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</si>
  <si>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</si>
  <si>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</si>
  <si>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</si>
  <si>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</si>
  <si>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</si>
  <si>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</si>
  <si>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</si>
  <si>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</si>
  <si>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</si>
  <si>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</si>
  <si>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</si>
  <si>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</si>
  <si>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</si>
  <si>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</si>
  <si>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</si>
  <si>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</si>
  <si>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</si>
  <si>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</si>
  <si>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</si>
  <si>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</si>
  <si>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</si>
  <si>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</si>
  <si>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</si>
  <si>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</si>
  <si>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</si>
  <si>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</si>
  <si>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</si>
  <si>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</si>
  <si>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</si>
  <si>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</si>
  <si>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</si>
  <si>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</si>
  <si>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</si>
  <si>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</si>
  <si>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</si>
  <si>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</si>
  <si>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</si>
  <si>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</si>
  <si>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</si>
  <si>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</si>
  <si>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</si>
  <si>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</si>
  <si>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</si>
  <si>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</si>
  <si>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</si>
  <si>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</si>
  <si>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</si>
  <si>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</si>
  <si>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</si>
  <si>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</si>
  <si>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</si>
  <si>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</si>
  <si>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</si>
  <si>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</si>
  <si>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</si>
  <si>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</si>
  <si>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</si>
  <si>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</si>
  <si>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</si>
  <si>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</si>
  <si>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</si>
  <si>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</si>
  <si>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</si>
  <si>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</si>
  <si>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</si>
  <si>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</si>
  <si>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</si>
  <si>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</si>
  <si>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</si>
  <si>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</si>
  <si>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</si>
  <si>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</si>
  <si>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</si>
  <si>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</si>
  <si>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</si>
  <si>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</si>
  <si>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</si>
  <si>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</si>
  <si>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</si>
  <si>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</si>
  <si>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</si>
  <si>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</si>
  <si>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</si>
  <si>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1. okt. 2019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</si>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</sst>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0" fillId="0" borderId="108" xfId="0" applyBorder="1" applyAlignment="1">
      <alignment horizontal="center" wrapText="1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/>
  </sheetViews>
  <sheetFormatPr defaultRowHeight="12.75" x14ac:dyDescent="0.2"/>
  <cols>
    <col min="1" max="1" width="18" customWidth="1"/>
    <col min="2" max="2" width="14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120</v>
      </c>
      <c r="B2" s="65" t="str">
        <f>E18</f>
        <v>1. okt. 2019</v>
      </c>
      <c r="D2" s="65" t="s">
        <v>178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12121.68</v>
      </c>
      <c r="AL13" s="45">
        <f>ROUND(AG13*$E$17%*17.3%*2/3,2)</f>
        <v>24243.360000000001</v>
      </c>
      <c r="AN13" s="96">
        <f>ROUND(AG13*$E$17%*E$19%/3,2)</f>
        <v>12121.68</v>
      </c>
      <c r="AO13" s="45">
        <f>ROUND(AG13*$E$17%*E$19%*2/3,2)</f>
        <v>24243.360000000001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12324.57</v>
      </c>
      <c r="AL14" s="45">
        <f t="shared" ref="AL14:AL54" si="2">ROUND(AG14*$E$17%*17.3%*2/3,2)</f>
        <v>24649.14</v>
      </c>
      <c r="AN14" s="96">
        <f t="shared" ref="AN14:AN54" si="3">ROUND(AG14*$E$17%*E$19%/3,2)</f>
        <v>12324.57</v>
      </c>
      <c r="AO14" s="45">
        <f t="shared" ref="AO14:AO54" si="4">ROUND(AG14*$E$17%*E$19%*2/3,2)</f>
        <v>24649.14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12532.95</v>
      </c>
      <c r="AL15" s="45">
        <f t="shared" si="2"/>
        <v>25065.89</v>
      </c>
      <c r="AN15" s="96">
        <f t="shared" si="3"/>
        <v>12532.95</v>
      </c>
      <c r="AO15" s="45">
        <f t="shared" si="4"/>
        <v>25065.89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12747.13</v>
      </c>
      <c r="AL16" s="45">
        <f t="shared" si="2"/>
        <v>25494.26</v>
      </c>
      <c r="AN16" s="96">
        <f t="shared" si="3"/>
        <v>12747.13</v>
      </c>
      <c r="AO16" s="45">
        <f t="shared" si="4"/>
        <v>25494.26</v>
      </c>
    </row>
    <row r="17" spans="1:41" ht="19.5" x14ac:dyDescent="0.35">
      <c r="A17" s="65" t="s">
        <v>9</v>
      </c>
      <c r="E17" s="162">
        <v>109.4007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12967.18</v>
      </c>
      <c r="AL17" s="45">
        <f t="shared" si="2"/>
        <v>25934.36</v>
      </c>
      <c r="AN17" s="96">
        <f t="shared" si="3"/>
        <v>12967.18</v>
      </c>
      <c r="AO17" s="45">
        <f t="shared" si="4"/>
        <v>25934.36</v>
      </c>
    </row>
    <row r="18" spans="1:41" ht="20.25" thickBot="1" x14ac:dyDescent="0.4">
      <c r="A18" s="65" t="s">
        <v>43</v>
      </c>
      <c r="E18" s="195" t="s">
        <v>202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13193.29</v>
      </c>
      <c r="AL18" s="45">
        <f t="shared" si="2"/>
        <v>26386.57</v>
      </c>
      <c r="AN18" s="96">
        <f t="shared" si="3"/>
        <v>13193.29</v>
      </c>
      <c r="AO18" s="45">
        <f t="shared" si="4"/>
        <v>26386.57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13425.64</v>
      </c>
      <c r="AL19" s="45">
        <f t="shared" si="2"/>
        <v>26851.279999999999</v>
      </c>
      <c r="AN19" s="96">
        <f t="shared" si="3"/>
        <v>13425.64</v>
      </c>
      <c r="AO19" s="45">
        <f t="shared" si="4"/>
        <v>26851.279999999999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13664.3</v>
      </c>
      <c r="AL20" s="45">
        <f t="shared" si="2"/>
        <v>27328.6</v>
      </c>
      <c r="AN20" s="96">
        <f t="shared" si="3"/>
        <v>13664.3</v>
      </c>
      <c r="AO20" s="45">
        <f t="shared" si="4"/>
        <v>27328.6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13909.65</v>
      </c>
      <c r="AL21" s="45">
        <f t="shared" si="2"/>
        <v>27819.29</v>
      </c>
      <c r="AN21" s="96">
        <f t="shared" si="3"/>
        <v>13909.65</v>
      </c>
      <c r="AO21" s="45">
        <f t="shared" si="4"/>
        <v>27819.29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14161.56</v>
      </c>
      <c r="AL22" s="45">
        <f t="shared" si="2"/>
        <v>28323.11</v>
      </c>
      <c r="AN22" s="96">
        <f t="shared" si="3"/>
        <v>14161.56</v>
      </c>
      <c r="AO22" s="45">
        <f t="shared" si="4"/>
        <v>28323.11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14420.53</v>
      </c>
      <c r="AL23" s="45">
        <f t="shared" si="2"/>
        <v>28841.06</v>
      </c>
      <c r="AN23" s="96">
        <f t="shared" si="3"/>
        <v>14420.53</v>
      </c>
      <c r="AO23" s="45">
        <f t="shared" si="4"/>
        <v>28841.06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14686.57</v>
      </c>
      <c r="AL24" s="45">
        <f t="shared" si="2"/>
        <v>29373.15</v>
      </c>
      <c r="AN24" s="96">
        <f t="shared" si="3"/>
        <v>14686.57</v>
      </c>
      <c r="AO24" s="45">
        <f t="shared" si="4"/>
        <v>29373.15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14960</v>
      </c>
      <c r="AL25" s="45">
        <f t="shared" si="2"/>
        <v>29919.99</v>
      </c>
      <c r="AN25" s="96">
        <f t="shared" si="3"/>
        <v>14960</v>
      </c>
      <c r="AO25" s="45">
        <f t="shared" si="4"/>
        <v>29919.99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15240.99</v>
      </c>
      <c r="AL26" s="45">
        <f t="shared" si="2"/>
        <v>30481.98</v>
      </c>
      <c r="AN26" s="96">
        <f t="shared" si="3"/>
        <v>15240.99</v>
      </c>
      <c r="AO26" s="45">
        <f t="shared" si="4"/>
        <v>30481.98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15521.73</v>
      </c>
      <c r="AL27" s="45">
        <f t="shared" si="2"/>
        <v>31043.46</v>
      </c>
      <c r="AN27" s="96">
        <f t="shared" si="3"/>
        <v>15521.73</v>
      </c>
      <c r="AO27" s="45">
        <f t="shared" si="4"/>
        <v>31043.46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15801.77</v>
      </c>
      <c r="AL28" s="45">
        <f t="shared" si="2"/>
        <v>31603.55</v>
      </c>
      <c r="AN28" s="96">
        <f t="shared" si="3"/>
        <v>15801.77</v>
      </c>
      <c r="AO28" s="45">
        <f t="shared" si="4"/>
        <v>31603.55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16089.77</v>
      </c>
      <c r="AL29" s="45">
        <f t="shared" si="2"/>
        <v>32179.54</v>
      </c>
      <c r="AN29" s="96">
        <f t="shared" si="3"/>
        <v>16089.77</v>
      </c>
      <c r="AO29" s="45">
        <f t="shared" si="4"/>
        <v>32179.54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16385.21</v>
      </c>
      <c r="AL30" s="45">
        <f t="shared" si="2"/>
        <v>32770.42</v>
      </c>
      <c r="AN30" s="96">
        <f t="shared" si="3"/>
        <v>16385.21</v>
      </c>
      <c r="AO30" s="45">
        <f t="shared" si="4"/>
        <v>32770.42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16688.54</v>
      </c>
      <c r="AL31" s="45">
        <f t="shared" si="2"/>
        <v>33377.07</v>
      </c>
      <c r="AN31" s="96">
        <f t="shared" si="3"/>
        <v>16688.54</v>
      </c>
      <c r="AO31" s="45">
        <f t="shared" si="4"/>
        <v>33377.07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16999.62</v>
      </c>
      <c r="AL32" s="45">
        <f t="shared" si="2"/>
        <v>33999.24</v>
      </c>
      <c r="AN32" s="96">
        <f t="shared" si="3"/>
        <v>16999.62</v>
      </c>
      <c r="AO32" s="45">
        <f t="shared" si="4"/>
        <v>33999.24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17318.97</v>
      </c>
      <c r="AL33" s="45">
        <f t="shared" si="2"/>
        <v>34637.94</v>
      </c>
      <c r="AN33" s="96">
        <f t="shared" si="3"/>
        <v>17318.97</v>
      </c>
      <c r="AO33" s="45">
        <f t="shared" si="4"/>
        <v>34637.94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17646.59</v>
      </c>
      <c r="AL34" s="45">
        <f t="shared" si="2"/>
        <v>35293.17</v>
      </c>
      <c r="AN34" s="96">
        <f t="shared" si="3"/>
        <v>17646.59</v>
      </c>
      <c r="AO34" s="45">
        <f t="shared" si="4"/>
        <v>35293.17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17982.84</v>
      </c>
      <c r="AL35" s="45">
        <f t="shared" si="2"/>
        <v>35965.69</v>
      </c>
      <c r="AN35" s="96">
        <f t="shared" si="3"/>
        <v>17982.84</v>
      </c>
      <c r="AO35" s="45">
        <f t="shared" si="4"/>
        <v>35965.69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18327.810000000001</v>
      </c>
      <c r="AL36" s="45">
        <f t="shared" si="2"/>
        <v>36655.620000000003</v>
      </c>
      <c r="AN36" s="96">
        <f t="shared" si="3"/>
        <v>18327.810000000001</v>
      </c>
      <c r="AO36" s="45">
        <f t="shared" si="4"/>
        <v>36655.620000000003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18681.919999999998</v>
      </c>
      <c r="AL37" s="45">
        <f t="shared" si="2"/>
        <v>37363.839999999997</v>
      </c>
      <c r="AN37" s="96">
        <f t="shared" si="3"/>
        <v>18681.919999999998</v>
      </c>
      <c r="AO37" s="45">
        <f t="shared" si="4"/>
        <v>37363.839999999997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19044.990000000002</v>
      </c>
      <c r="AL38" s="45">
        <f t="shared" si="2"/>
        <v>38089.980000000003</v>
      </c>
      <c r="AN38" s="96">
        <f t="shared" si="3"/>
        <v>19044.990000000002</v>
      </c>
      <c r="AO38" s="45">
        <f t="shared" si="4"/>
        <v>38089.980000000003</v>
      </c>
    </row>
    <row r="39" spans="1:41" ht="30.75" x14ac:dyDescent="0.45">
      <c r="A39" s="226" t="s">
        <v>120</v>
      </c>
      <c r="B39" s="208"/>
      <c r="C39" s="226" t="str">
        <f>E18</f>
        <v>1. okt. 2019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19417.77</v>
      </c>
      <c r="AL39" s="45">
        <f t="shared" si="2"/>
        <v>38835.550000000003</v>
      </c>
      <c r="AN39" s="96">
        <f t="shared" si="3"/>
        <v>19417.77</v>
      </c>
      <c r="AO39" s="45">
        <f t="shared" si="4"/>
        <v>38835.550000000003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19800.34</v>
      </c>
      <c r="AL40" s="45">
        <f t="shared" si="2"/>
        <v>39600.68</v>
      </c>
      <c r="AN40" s="96">
        <f t="shared" si="3"/>
        <v>19800.34</v>
      </c>
      <c r="AO40" s="45">
        <f t="shared" si="4"/>
        <v>39600.68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20192.740000000002</v>
      </c>
      <c r="AL41" s="45">
        <f t="shared" si="2"/>
        <v>40385.49</v>
      </c>
      <c r="AN41" s="96">
        <f t="shared" si="3"/>
        <v>20192.740000000002</v>
      </c>
      <c r="AO41" s="45">
        <f t="shared" si="4"/>
        <v>40385.49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20595.43</v>
      </c>
      <c r="AL42" s="45">
        <f t="shared" si="2"/>
        <v>41190.870000000003</v>
      </c>
      <c r="AN42" s="96">
        <f t="shared" si="3"/>
        <v>20595.43</v>
      </c>
      <c r="AO42" s="45">
        <f t="shared" si="4"/>
        <v>41190.870000000003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21016.35</v>
      </c>
      <c r="AL43" s="45">
        <f t="shared" si="2"/>
        <v>42032.71</v>
      </c>
      <c r="AN43" s="96">
        <f t="shared" si="3"/>
        <v>21016.35</v>
      </c>
      <c r="AO43" s="45">
        <f t="shared" si="4"/>
        <v>42032.71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21449.200000000001</v>
      </c>
      <c r="AL44" s="45">
        <f t="shared" si="2"/>
        <v>42898.400000000001</v>
      </c>
      <c r="AN44" s="96">
        <f t="shared" si="3"/>
        <v>21449.200000000001</v>
      </c>
      <c r="AO44" s="45">
        <f t="shared" si="4"/>
        <v>42898.400000000001</v>
      </c>
    </row>
    <row r="45" spans="1:41" ht="13.5" thickTop="1" x14ac:dyDescent="0.2">
      <c r="A45" s="264" t="s">
        <v>182</v>
      </c>
      <c r="B45" s="218"/>
      <c r="C45" s="212"/>
      <c r="D45" s="219"/>
      <c r="E45" s="219"/>
      <c r="F45" s="220" t="str">
        <f>+E18</f>
        <v>1. okt. 2019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21893.21</v>
      </c>
      <c r="AL45" s="45">
        <f t="shared" si="2"/>
        <v>43786.42</v>
      </c>
      <c r="AN45" s="96">
        <f t="shared" si="3"/>
        <v>21893.21</v>
      </c>
      <c r="AO45" s="45">
        <f t="shared" si="4"/>
        <v>43786.42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22348.83</v>
      </c>
      <c r="AL46" s="45">
        <f t="shared" si="2"/>
        <v>44697.66</v>
      </c>
      <c r="AN46" s="96">
        <f t="shared" si="3"/>
        <v>22348.83</v>
      </c>
      <c r="AO46" s="45">
        <f t="shared" si="4"/>
        <v>44697.66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22816.25</v>
      </c>
      <c r="AL47" s="45">
        <f t="shared" si="2"/>
        <v>45632.5</v>
      </c>
      <c r="AN47" s="96">
        <f t="shared" si="3"/>
        <v>22816.25</v>
      </c>
      <c r="AO47" s="45">
        <f t="shared" si="4"/>
        <v>45632.5</v>
      </c>
    </row>
    <row r="48" spans="1:41" x14ac:dyDescent="0.2">
      <c r="A48" s="35">
        <v>8</v>
      </c>
      <c r="B48" s="16">
        <f t="shared" ref="B48:B81" si="5">ROUND(AB13*$E$17%,0)</f>
        <v>225799</v>
      </c>
      <c r="C48" s="16">
        <f t="shared" ref="C48:C81" si="6">ROUND(AC13*$E$17%,0)</f>
        <v>230269</v>
      </c>
      <c r="D48" s="16">
        <f t="shared" ref="D48:D81" si="7">ROUND(AD13*$E$17%,0)</f>
        <v>233364</v>
      </c>
      <c r="E48" s="16">
        <f t="shared" ref="E48:E81" si="8">ROUND(AE13*$E$17%,0)</f>
        <v>237834</v>
      </c>
      <c r="F48" s="23">
        <f t="shared" ref="F48:F81" si="9">ROUND(AF13*$E$17%,0)</f>
        <v>240929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23322.78</v>
      </c>
      <c r="AL48" s="45">
        <f t="shared" si="2"/>
        <v>46645.56</v>
      </c>
      <c r="AN48" s="96">
        <f t="shared" si="3"/>
        <v>23322.78</v>
      </c>
      <c r="AO48" s="45">
        <f t="shared" si="4"/>
        <v>46645.56</v>
      </c>
    </row>
    <row r="49" spans="1:41" x14ac:dyDescent="0.2">
      <c r="A49" s="35">
        <f t="shared" ref="A49:A89" si="10">+A48+1</f>
        <v>9</v>
      </c>
      <c r="B49" s="16">
        <f t="shared" si="5"/>
        <v>229554</v>
      </c>
      <c r="C49" s="16">
        <f t="shared" si="6"/>
        <v>234134</v>
      </c>
      <c r="D49" s="16">
        <f t="shared" si="7"/>
        <v>237308</v>
      </c>
      <c r="E49" s="16">
        <f t="shared" si="8"/>
        <v>241887</v>
      </c>
      <c r="F49" s="23">
        <f t="shared" si="9"/>
        <v>245060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23843.25</v>
      </c>
      <c r="AL49" s="45">
        <f t="shared" si="2"/>
        <v>47686.51</v>
      </c>
      <c r="AN49" s="96">
        <f t="shared" si="3"/>
        <v>23843.25</v>
      </c>
      <c r="AO49" s="45">
        <f t="shared" si="4"/>
        <v>47686.51</v>
      </c>
    </row>
    <row r="50" spans="1:41" x14ac:dyDescent="0.2">
      <c r="A50" s="35">
        <f t="shared" si="10"/>
        <v>10</v>
      </c>
      <c r="B50" s="16">
        <f t="shared" si="5"/>
        <v>233410</v>
      </c>
      <c r="C50" s="16">
        <f t="shared" si="6"/>
        <v>238106</v>
      </c>
      <c r="D50" s="16">
        <f t="shared" si="7"/>
        <v>241357</v>
      </c>
      <c r="E50" s="16">
        <f t="shared" si="8"/>
        <v>246052</v>
      </c>
      <c r="F50" s="23">
        <f t="shared" si="9"/>
        <v>249305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24377.98</v>
      </c>
      <c r="AL50" s="45">
        <f t="shared" si="2"/>
        <v>48755.97</v>
      </c>
      <c r="AN50" s="96">
        <f t="shared" si="3"/>
        <v>24377.98</v>
      </c>
      <c r="AO50" s="45">
        <f t="shared" si="4"/>
        <v>48755.97</v>
      </c>
    </row>
    <row r="51" spans="1:41" x14ac:dyDescent="0.2">
      <c r="A51" s="35">
        <f t="shared" si="10"/>
        <v>11</v>
      </c>
      <c r="B51" s="16">
        <f t="shared" si="5"/>
        <v>236452</v>
      </c>
      <c r="C51" s="16">
        <f t="shared" si="6"/>
        <v>241265</v>
      </c>
      <c r="D51" s="16">
        <f t="shared" si="7"/>
        <v>244597</v>
      </c>
      <c r="E51" s="16">
        <f t="shared" si="8"/>
        <v>249410</v>
      </c>
      <c r="F51" s="23">
        <f t="shared" si="9"/>
        <v>252741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24927.54</v>
      </c>
      <c r="AL51" s="45">
        <f t="shared" si="2"/>
        <v>49855.08</v>
      </c>
      <c r="AN51" s="96">
        <f t="shared" si="3"/>
        <v>24927.54</v>
      </c>
      <c r="AO51" s="45">
        <f t="shared" si="4"/>
        <v>49855.08</v>
      </c>
    </row>
    <row r="52" spans="1:41" x14ac:dyDescent="0.2">
      <c r="A52" s="35">
        <f t="shared" si="10"/>
        <v>12</v>
      </c>
      <c r="B52" s="16">
        <f t="shared" si="5"/>
        <v>240523</v>
      </c>
      <c r="C52" s="16">
        <f t="shared" si="6"/>
        <v>245457</v>
      </c>
      <c r="D52" s="16">
        <f t="shared" si="7"/>
        <v>248875</v>
      </c>
      <c r="E52" s="16">
        <f t="shared" si="8"/>
        <v>253806</v>
      </c>
      <c r="F52" s="23">
        <f t="shared" si="9"/>
        <v>257222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26072.21</v>
      </c>
      <c r="AL52" s="45">
        <f t="shared" si="2"/>
        <v>52144.41</v>
      </c>
      <c r="AN52" s="96">
        <f t="shared" si="3"/>
        <v>26072.21</v>
      </c>
      <c r="AO52" s="45">
        <f t="shared" si="4"/>
        <v>52144.41</v>
      </c>
    </row>
    <row r="53" spans="1:41" x14ac:dyDescent="0.2">
      <c r="A53" s="35">
        <f t="shared" si="10"/>
        <v>13</v>
      </c>
      <c r="B53" s="16">
        <f t="shared" si="5"/>
        <v>244709</v>
      </c>
      <c r="C53" s="16">
        <f t="shared" si="6"/>
        <v>249766</v>
      </c>
      <c r="D53" s="16">
        <f t="shared" si="7"/>
        <v>253267</v>
      </c>
      <c r="E53" s="16">
        <f t="shared" si="8"/>
        <v>258327</v>
      </c>
      <c r="F53" s="23">
        <f t="shared" si="9"/>
        <v>261827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27823.33</v>
      </c>
      <c r="AL53" s="45">
        <f t="shared" si="2"/>
        <v>55646.66</v>
      </c>
      <c r="AN53" s="96">
        <f t="shared" si="3"/>
        <v>27823.33</v>
      </c>
      <c r="AO53" s="45">
        <f t="shared" si="4"/>
        <v>55646.66</v>
      </c>
    </row>
    <row r="54" spans="1:41" ht="13.5" thickBot="1" x14ac:dyDescent="0.25">
      <c r="A54" s="35">
        <f t="shared" si="10"/>
        <v>14</v>
      </c>
      <c r="B54" s="16">
        <f t="shared" si="5"/>
        <v>249008</v>
      </c>
      <c r="C54" s="16">
        <f t="shared" si="6"/>
        <v>254194</v>
      </c>
      <c r="D54" s="16">
        <f t="shared" si="7"/>
        <v>257783</v>
      </c>
      <c r="E54" s="16">
        <f t="shared" si="8"/>
        <v>262968</v>
      </c>
      <c r="F54" s="23">
        <f t="shared" si="9"/>
        <v>266557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29763.599999999999</v>
      </c>
      <c r="AL54" s="49">
        <f t="shared" si="2"/>
        <v>59527.19</v>
      </c>
      <c r="AN54" s="194">
        <f t="shared" si="3"/>
        <v>29763.599999999999</v>
      </c>
      <c r="AO54" s="49">
        <f t="shared" si="4"/>
        <v>59527.19</v>
      </c>
    </row>
    <row r="55" spans="1:41" ht="13.5" thickTop="1" x14ac:dyDescent="0.2">
      <c r="A55" s="35">
        <f t="shared" si="10"/>
        <v>15</v>
      </c>
      <c r="B55" s="16">
        <f t="shared" si="5"/>
        <v>253426</v>
      </c>
      <c r="C55" s="16">
        <f t="shared" si="6"/>
        <v>258740</v>
      </c>
      <c r="D55" s="16">
        <f t="shared" si="7"/>
        <v>262419</v>
      </c>
      <c r="E55" s="16">
        <f t="shared" si="8"/>
        <v>267736</v>
      </c>
      <c r="F55" s="23">
        <f t="shared" si="9"/>
        <v>271417</v>
      </c>
    </row>
    <row r="56" spans="1:41" x14ac:dyDescent="0.2">
      <c r="A56" s="35">
        <f t="shared" si="10"/>
        <v>16</v>
      </c>
      <c r="B56" s="16">
        <f t="shared" si="5"/>
        <v>256810</v>
      </c>
      <c r="C56" s="16">
        <f t="shared" si="6"/>
        <v>262261</v>
      </c>
      <c r="D56" s="16">
        <f t="shared" si="7"/>
        <v>266035</v>
      </c>
      <c r="E56" s="16">
        <f t="shared" si="8"/>
        <v>271484</v>
      </c>
      <c r="F56" s="23">
        <f t="shared" si="9"/>
        <v>275259</v>
      </c>
      <c r="AG56" s="197"/>
    </row>
    <row r="57" spans="1:41" x14ac:dyDescent="0.2">
      <c r="A57" s="35">
        <f t="shared" si="10"/>
        <v>17</v>
      </c>
      <c r="B57" s="16">
        <f t="shared" si="5"/>
        <v>261473</v>
      </c>
      <c r="C57" s="16">
        <f t="shared" si="6"/>
        <v>267062</v>
      </c>
      <c r="D57" s="16">
        <f t="shared" si="7"/>
        <v>270932</v>
      </c>
      <c r="E57" s="16">
        <f t="shared" si="8"/>
        <v>276520</v>
      </c>
      <c r="F57" s="23">
        <f t="shared" si="9"/>
        <v>280387</v>
      </c>
    </row>
    <row r="58" spans="1:41" x14ac:dyDescent="0.2">
      <c r="A58" s="35">
        <f t="shared" si="10"/>
        <v>18</v>
      </c>
      <c r="B58" s="16">
        <f t="shared" si="5"/>
        <v>266267</v>
      </c>
      <c r="C58" s="16">
        <f t="shared" si="6"/>
        <v>271999</v>
      </c>
      <c r="D58" s="16">
        <f t="shared" si="7"/>
        <v>275965</v>
      </c>
      <c r="E58" s="16">
        <f t="shared" si="8"/>
        <v>281696</v>
      </c>
      <c r="F58" s="23">
        <f t="shared" si="9"/>
        <v>285662</v>
      </c>
    </row>
    <row r="59" spans="1:41" x14ac:dyDescent="0.2">
      <c r="A59" s="35">
        <f t="shared" si="10"/>
        <v>19</v>
      </c>
      <c r="B59" s="16">
        <f t="shared" si="5"/>
        <v>269844</v>
      </c>
      <c r="C59" s="16">
        <f t="shared" si="6"/>
        <v>275721</v>
      </c>
      <c r="D59" s="16">
        <f t="shared" si="7"/>
        <v>279788</v>
      </c>
      <c r="E59" s="16">
        <f t="shared" si="8"/>
        <v>285666</v>
      </c>
      <c r="F59" s="23">
        <f t="shared" si="9"/>
        <v>289736</v>
      </c>
    </row>
    <row r="60" spans="1:41" x14ac:dyDescent="0.2">
      <c r="A60" s="35">
        <f t="shared" si="10"/>
        <v>20</v>
      </c>
      <c r="B60" s="16">
        <f t="shared" si="5"/>
        <v>273560</v>
      </c>
      <c r="C60" s="16">
        <f t="shared" si="6"/>
        <v>279584</v>
      </c>
      <c r="D60" s="16">
        <f t="shared" si="7"/>
        <v>283757</v>
      </c>
      <c r="E60" s="16">
        <f t="shared" si="8"/>
        <v>289783</v>
      </c>
      <c r="F60" s="23">
        <f t="shared" si="9"/>
        <v>293953</v>
      </c>
    </row>
    <row r="61" spans="1:41" x14ac:dyDescent="0.2">
      <c r="A61" s="35">
        <f t="shared" si="10"/>
        <v>21</v>
      </c>
      <c r="B61" s="16">
        <f t="shared" si="5"/>
        <v>278088</v>
      </c>
      <c r="C61" s="16">
        <f t="shared" si="6"/>
        <v>284268</v>
      </c>
      <c r="D61" s="16">
        <f t="shared" si="7"/>
        <v>288547</v>
      </c>
      <c r="E61" s="16">
        <f t="shared" si="8"/>
        <v>294727</v>
      </c>
      <c r="F61" s="23">
        <f t="shared" si="9"/>
        <v>299005</v>
      </c>
    </row>
    <row r="62" spans="1:41" x14ac:dyDescent="0.2">
      <c r="A62" s="35">
        <f t="shared" si="10"/>
        <v>22</v>
      </c>
      <c r="B62" s="16">
        <f t="shared" si="5"/>
        <v>282283</v>
      </c>
      <c r="C62" s="16">
        <f t="shared" si="6"/>
        <v>288463</v>
      </c>
      <c r="D62" s="16">
        <f t="shared" si="7"/>
        <v>292742</v>
      </c>
      <c r="E62" s="16">
        <f t="shared" si="8"/>
        <v>298922</v>
      </c>
      <c r="F62" s="23">
        <f t="shared" si="9"/>
        <v>303201</v>
      </c>
    </row>
    <row r="63" spans="1:41" x14ac:dyDescent="0.2">
      <c r="A63" s="35">
        <f t="shared" si="10"/>
        <v>23</v>
      </c>
      <c r="B63" s="16">
        <f t="shared" si="5"/>
        <v>286780</v>
      </c>
      <c r="C63" s="16">
        <f t="shared" si="6"/>
        <v>292788</v>
      </c>
      <c r="D63" s="16">
        <f t="shared" si="7"/>
        <v>296951</v>
      </c>
      <c r="E63" s="16">
        <f t="shared" si="8"/>
        <v>302961</v>
      </c>
      <c r="F63" s="23">
        <f t="shared" si="9"/>
        <v>307121</v>
      </c>
    </row>
    <row r="64" spans="1:41" x14ac:dyDescent="0.2">
      <c r="A64" s="35">
        <f t="shared" si="10"/>
        <v>24</v>
      </c>
      <c r="B64" s="16">
        <f t="shared" si="5"/>
        <v>291413</v>
      </c>
      <c r="C64" s="16">
        <f t="shared" si="6"/>
        <v>297253</v>
      </c>
      <c r="D64" s="16">
        <f t="shared" si="7"/>
        <v>301296</v>
      </c>
      <c r="E64" s="16">
        <f t="shared" si="8"/>
        <v>307137</v>
      </c>
      <c r="F64" s="23">
        <f t="shared" si="9"/>
        <v>311180</v>
      </c>
    </row>
    <row r="65" spans="1:6" x14ac:dyDescent="0.2">
      <c r="A65" s="35">
        <f t="shared" si="10"/>
        <v>25</v>
      </c>
      <c r="B65" s="16">
        <f t="shared" si="5"/>
        <v>296149</v>
      </c>
      <c r="C65" s="16">
        <f t="shared" si="6"/>
        <v>301807</v>
      </c>
      <c r="D65" s="16">
        <f t="shared" si="7"/>
        <v>305725</v>
      </c>
      <c r="E65" s="16">
        <f t="shared" si="8"/>
        <v>311383</v>
      </c>
      <c r="F65" s="23">
        <f t="shared" si="9"/>
        <v>315299</v>
      </c>
    </row>
    <row r="66" spans="1:6" x14ac:dyDescent="0.2">
      <c r="A66" s="35">
        <f t="shared" si="10"/>
        <v>26</v>
      </c>
      <c r="B66" s="16">
        <f t="shared" si="5"/>
        <v>300995</v>
      </c>
      <c r="C66" s="16">
        <f t="shared" si="6"/>
        <v>306457</v>
      </c>
      <c r="D66" s="16">
        <f t="shared" si="7"/>
        <v>310239</v>
      </c>
      <c r="E66" s="16">
        <f t="shared" si="8"/>
        <v>315701</v>
      </c>
      <c r="F66" s="23">
        <f t="shared" si="9"/>
        <v>319482</v>
      </c>
    </row>
    <row r="67" spans="1:6" x14ac:dyDescent="0.2">
      <c r="A67" s="35">
        <f t="shared" si="10"/>
        <v>27</v>
      </c>
      <c r="B67" s="16">
        <f t="shared" si="5"/>
        <v>305946</v>
      </c>
      <c r="C67" s="16">
        <f t="shared" si="6"/>
        <v>311197</v>
      </c>
      <c r="D67" s="16">
        <f t="shared" si="7"/>
        <v>314836</v>
      </c>
      <c r="E67" s="16">
        <f t="shared" si="8"/>
        <v>320088</v>
      </c>
      <c r="F67" s="23">
        <f t="shared" si="9"/>
        <v>323725</v>
      </c>
    </row>
    <row r="68" spans="1:6" x14ac:dyDescent="0.2">
      <c r="A68" s="35">
        <f t="shared" si="10"/>
        <v>28</v>
      </c>
      <c r="B68" s="16">
        <f t="shared" si="5"/>
        <v>311008</v>
      </c>
      <c r="C68" s="16">
        <f t="shared" si="6"/>
        <v>316038</v>
      </c>
      <c r="D68" s="16">
        <f t="shared" si="7"/>
        <v>319520</v>
      </c>
      <c r="E68" s="16">
        <f t="shared" si="8"/>
        <v>324549</v>
      </c>
      <c r="F68" s="23">
        <f t="shared" si="9"/>
        <v>328033</v>
      </c>
    </row>
    <row r="69" spans="1:6" x14ac:dyDescent="0.2">
      <c r="A69" s="35">
        <f t="shared" si="10"/>
        <v>29</v>
      </c>
      <c r="B69" s="16">
        <f t="shared" si="5"/>
        <v>316183</v>
      </c>
      <c r="C69" s="16">
        <f t="shared" si="6"/>
        <v>320975</v>
      </c>
      <c r="D69" s="16">
        <f t="shared" si="7"/>
        <v>324293</v>
      </c>
      <c r="E69" s="16">
        <f t="shared" si="8"/>
        <v>329085</v>
      </c>
      <c r="F69" s="23">
        <f t="shared" si="9"/>
        <v>332402</v>
      </c>
    </row>
    <row r="70" spans="1:6" x14ac:dyDescent="0.2">
      <c r="A70" s="35">
        <f t="shared" si="10"/>
        <v>30</v>
      </c>
      <c r="B70" s="16">
        <f t="shared" si="5"/>
        <v>321477</v>
      </c>
      <c r="C70" s="16">
        <f t="shared" si="6"/>
        <v>326015</v>
      </c>
      <c r="D70" s="16">
        <f t="shared" si="7"/>
        <v>329156</v>
      </c>
      <c r="E70" s="16">
        <f t="shared" si="8"/>
        <v>333692</v>
      </c>
      <c r="F70" s="23">
        <f t="shared" si="9"/>
        <v>336834</v>
      </c>
    </row>
    <row r="71" spans="1:6" x14ac:dyDescent="0.2">
      <c r="A71" s="35">
        <f t="shared" si="10"/>
        <v>31</v>
      </c>
      <c r="B71" s="16">
        <f t="shared" si="5"/>
        <v>326884</v>
      </c>
      <c r="C71" s="16">
        <f t="shared" si="6"/>
        <v>331152</v>
      </c>
      <c r="D71" s="16">
        <f t="shared" si="7"/>
        <v>334108</v>
      </c>
      <c r="E71" s="16">
        <f t="shared" si="8"/>
        <v>338375</v>
      </c>
      <c r="F71" s="23">
        <f t="shared" si="9"/>
        <v>341330</v>
      </c>
    </row>
    <row r="72" spans="1:6" x14ac:dyDescent="0.2">
      <c r="A72" s="35">
        <f t="shared" si="10"/>
        <v>32</v>
      </c>
      <c r="B72" s="16">
        <f t="shared" si="5"/>
        <v>332416</v>
      </c>
      <c r="C72" s="16">
        <f t="shared" si="6"/>
        <v>336396</v>
      </c>
      <c r="D72" s="16">
        <f t="shared" si="7"/>
        <v>339152</v>
      </c>
      <c r="E72" s="16">
        <f t="shared" si="8"/>
        <v>343134</v>
      </c>
      <c r="F72" s="23">
        <f t="shared" si="9"/>
        <v>345889</v>
      </c>
    </row>
    <row r="73" spans="1:6" x14ac:dyDescent="0.2">
      <c r="A73" s="35">
        <f t="shared" si="10"/>
        <v>33</v>
      </c>
      <c r="B73" s="16">
        <f t="shared" si="5"/>
        <v>338066</v>
      </c>
      <c r="C73" s="16">
        <f t="shared" si="6"/>
        <v>341740</v>
      </c>
      <c r="D73" s="16">
        <f t="shared" si="7"/>
        <v>344287</v>
      </c>
      <c r="E73" s="16">
        <f t="shared" si="8"/>
        <v>347963</v>
      </c>
      <c r="F73" s="23">
        <f t="shared" si="9"/>
        <v>350509</v>
      </c>
    </row>
    <row r="74" spans="1:6" x14ac:dyDescent="0.2">
      <c r="A74" s="35">
        <f t="shared" si="10"/>
        <v>34</v>
      </c>
      <c r="B74" s="16">
        <f t="shared" si="5"/>
        <v>343844</v>
      </c>
      <c r="C74" s="16">
        <f t="shared" si="6"/>
        <v>347197</v>
      </c>
      <c r="D74" s="16">
        <f t="shared" si="7"/>
        <v>349519</v>
      </c>
      <c r="E74" s="16">
        <f t="shared" si="8"/>
        <v>352870</v>
      </c>
      <c r="F74" s="23">
        <f t="shared" si="9"/>
        <v>355191</v>
      </c>
    </row>
    <row r="75" spans="1:6" x14ac:dyDescent="0.2">
      <c r="A75" s="35">
        <f t="shared" si="10"/>
        <v>35</v>
      </c>
      <c r="B75" s="16">
        <f t="shared" si="5"/>
        <v>349751</v>
      </c>
      <c r="C75" s="16">
        <f t="shared" si="6"/>
        <v>352763</v>
      </c>
      <c r="D75" s="16">
        <f t="shared" si="7"/>
        <v>354846</v>
      </c>
      <c r="E75" s="16">
        <f t="shared" si="8"/>
        <v>357857</v>
      </c>
      <c r="F75" s="23">
        <f t="shared" si="9"/>
        <v>359940</v>
      </c>
    </row>
    <row r="76" spans="1:6" x14ac:dyDescent="0.2">
      <c r="A76" s="35">
        <f t="shared" si="10"/>
        <v>36</v>
      </c>
      <c r="B76" s="16">
        <f t="shared" si="5"/>
        <v>355786</v>
      </c>
      <c r="C76" s="16">
        <f t="shared" si="6"/>
        <v>358434</v>
      </c>
      <c r="D76" s="16">
        <f t="shared" si="7"/>
        <v>360267</v>
      </c>
      <c r="E76" s="16">
        <f t="shared" si="8"/>
        <v>362916</v>
      </c>
      <c r="F76" s="23">
        <f t="shared" si="9"/>
        <v>364748</v>
      </c>
    </row>
    <row r="77" spans="1:6" x14ac:dyDescent="0.2">
      <c r="A77" s="35">
        <f t="shared" si="10"/>
        <v>37</v>
      </c>
      <c r="B77" s="16">
        <f t="shared" si="5"/>
        <v>361955</v>
      </c>
      <c r="C77" s="16">
        <f t="shared" si="6"/>
        <v>364220</v>
      </c>
      <c r="D77" s="16">
        <f t="shared" si="7"/>
        <v>365787</v>
      </c>
      <c r="E77" s="16">
        <f t="shared" si="8"/>
        <v>368051</v>
      </c>
      <c r="F77" s="23">
        <f t="shared" si="9"/>
        <v>369620</v>
      </c>
    </row>
    <row r="78" spans="1:6" x14ac:dyDescent="0.2">
      <c r="A78" s="35">
        <f t="shared" si="10"/>
        <v>38</v>
      </c>
      <c r="B78" s="16">
        <f t="shared" si="5"/>
        <v>368470</v>
      </c>
      <c r="C78" s="16">
        <f t="shared" si="6"/>
        <v>370365</v>
      </c>
      <c r="D78" s="16">
        <f t="shared" si="7"/>
        <v>371677</v>
      </c>
      <c r="E78" s="16">
        <f t="shared" si="8"/>
        <v>373572</v>
      </c>
      <c r="F78" s="23">
        <f t="shared" si="9"/>
        <v>374886</v>
      </c>
    </row>
    <row r="79" spans="1:6" x14ac:dyDescent="0.2">
      <c r="A79" s="35">
        <f t="shared" si="10"/>
        <v>39</v>
      </c>
      <c r="B79" s="16">
        <f t="shared" si="5"/>
        <v>375049</v>
      </c>
      <c r="C79" s="16">
        <f t="shared" si="6"/>
        <v>376509</v>
      </c>
      <c r="D79" s="16">
        <f t="shared" si="7"/>
        <v>377520</v>
      </c>
      <c r="E79" s="16">
        <f t="shared" si="8"/>
        <v>378978</v>
      </c>
      <c r="F79" s="23">
        <f t="shared" si="9"/>
        <v>379989</v>
      </c>
    </row>
    <row r="80" spans="1:6" x14ac:dyDescent="0.2">
      <c r="A80" s="35">
        <f t="shared" si="10"/>
        <v>40</v>
      </c>
      <c r="B80" s="16">
        <f t="shared" si="5"/>
        <v>381771</v>
      </c>
      <c r="C80" s="16">
        <f t="shared" si="6"/>
        <v>382769</v>
      </c>
      <c r="D80" s="16">
        <f t="shared" si="7"/>
        <v>383460</v>
      </c>
      <c r="E80" s="16">
        <f t="shared" si="8"/>
        <v>384458</v>
      </c>
      <c r="F80" s="23">
        <f t="shared" si="9"/>
        <v>385150</v>
      </c>
    </row>
    <row r="81" spans="1:6" x14ac:dyDescent="0.2">
      <c r="A81" s="35">
        <f t="shared" si="10"/>
        <v>41</v>
      </c>
      <c r="B81" s="16">
        <f t="shared" si="5"/>
        <v>388641</v>
      </c>
      <c r="C81" s="16">
        <f t="shared" si="6"/>
        <v>389151</v>
      </c>
      <c r="D81" s="16">
        <f t="shared" si="7"/>
        <v>389507</v>
      </c>
      <c r="E81" s="16">
        <f t="shared" si="8"/>
        <v>390019</v>
      </c>
      <c r="F81" s="23">
        <f t="shared" si="9"/>
        <v>390372</v>
      </c>
    </row>
    <row r="82" spans="1:6" x14ac:dyDescent="0.2">
      <c r="A82" s="35">
        <f t="shared" si="10"/>
        <v>42</v>
      </c>
      <c r="B82" s="16">
        <f t="shared" ref="B82:B89" si="11">ROUND(AB47*$E$17%,0)</f>
        <v>395659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404442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413466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422740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432270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452119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482486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516132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109.4007</v>
      </c>
    </row>
    <row r="94" spans="1:6" ht="13.5" thickBot="1" x14ac:dyDescent="0.25">
      <c r="B94" s="11"/>
    </row>
    <row r="95" spans="1:6" ht="13.5" thickTop="1" x14ac:dyDescent="0.2">
      <c r="A95" s="282" t="s">
        <v>183</v>
      </c>
      <c r="C95" s="212"/>
      <c r="D95" s="219"/>
      <c r="E95" s="219"/>
      <c r="F95" s="220" t="str">
        <f>+F45</f>
        <v>1. okt. 2019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18816.583333333332</v>
      </c>
      <c r="C98" s="16">
        <f t="shared" si="12"/>
        <v>19189.083333333332</v>
      </c>
      <c r="D98" s="16">
        <f t="shared" si="12"/>
        <v>19447</v>
      </c>
      <c r="E98" s="16">
        <f t="shared" si="12"/>
        <v>19819.5</v>
      </c>
      <c r="F98" s="23">
        <f t="shared" si="12"/>
        <v>20077.416666666668</v>
      </c>
    </row>
    <row r="99" spans="1:6" x14ac:dyDescent="0.2">
      <c r="A99" s="35">
        <f t="shared" ref="A99:A139" si="13">+A98+1</f>
        <v>9</v>
      </c>
      <c r="B99" s="16">
        <f t="shared" si="12"/>
        <v>19129.5</v>
      </c>
      <c r="C99" s="16">
        <f t="shared" si="12"/>
        <v>19511.166666666668</v>
      </c>
      <c r="D99" s="16">
        <f t="shared" si="12"/>
        <v>19775.666666666668</v>
      </c>
      <c r="E99" s="16">
        <f t="shared" si="12"/>
        <v>20157.25</v>
      </c>
      <c r="F99" s="23">
        <f t="shared" si="12"/>
        <v>20421.666666666668</v>
      </c>
    </row>
    <row r="100" spans="1:6" x14ac:dyDescent="0.2">
      <c r="A100" s="35">
        <f t="shared" si="13"/>
        <v>10</v>
      </c>
      <c r="B100" s="16">
        <f t="shared" si="12"/>
        <v>19450.833333333332</v>
      </c>
      <c r="C100" s="16">
        <f t="shared" si="12"/>
        <v>19842.166666666668</v>
      </c>
      <c r="D100" s="16">
        <f t="shared" si="12"/>
        <v>20113.083333333332</v>
      </c>
      <c r="E100" s="16">
        <f t="shared" si="12"/>
        <v>20504.333333333332</v>
      </c>
      <c r="F100" s="23">
        <f t="shared" si="12"/>
        <v>20775.416666666668</v>
      </c>
    </row>
    <row r="101" spans="1:6" x14ac:dyDescent="0.2">
      <c r="A101" s="35">
        <f t="shared" si="13"/>
        <v>11</v>
      </c>
      <c r="B101" s="16">
        <f t="shared" si="12"/>
        <v>19704.333333333332</v>
      </c>
      <c r="C101" s="16">
        <f t="shared" si="12"/>
        <v>20105.416666666668</v>
      </c>
      <c r="D101" s="16">
        <f t="shared" si="12"/>
        <v>20383.083333333332</v>
      </c>
      <c r="E101" s="16">
        <f t="shared" si="12"/>
        <v>20784.166666666668</v>
      </c>
      <c r="F101" s="23">
        <f t="shared" si="12"/>
        <v>21061.75</v>
      </c>
    </row>
    <row r="102" spans="1:6" x14ac:dyDescent="0.2">
      <c r="A102" s="35">
        <f t="shared" si="13"/>
        <v>12</v>
      </c>
      <c r="B102" s="16">
        <f t="shared" si="12"/>
        <v>20043.583333333332</v>
      </c>
      <c r="C102" s="16">
        <f t="shared" si="12"/>
        <v>20454.75</v>
      </c>
      <c r="D102" s="16">
        <f t="shared" si="12"/>
        <v>20739.583333333332</v>
      </c>
      <c r="E102" s="16">
        <f t="shared" si="12"/>
        <v>21150.5</v>
      </c>
      <c r="F102" s="23">
        <f t="shared" si="12"/>
        <v>21435.166666666668</v>
      </c>
    </row>
    <row r="103" spans="1:6" x14ac:dyDescent="0.2">
      <c r="A103" s="35">
        <f t="shared" si="13"/>
        <v>13</v>
      </c>
      <c r="B103" s="16">
        <f t="shared" si="12"/>
        <v>20392.416666666668</v>
      </c>
      <c r="C103" s="16">
        <f t="shared" si="12"/>
        <v>20813.833333333332</v>
      </c>
      <c r="D103" s="16">
        <f t="shared" si="12"/>
        <v>21105.583333333332</v>
      </c>
      <c r="E103" s="16">
        <f t="shared" si="12"/>
        <v>21527.25</v>
      </c>
      <c r="F103" s="23">
        <f t="shared" si="12"/>
        <v>21818.916666666668</v>
      </c>
    </row>
    <row r="104" spans="1:6" x14ac:dyDescent="0.2">
      <c r="A104" s="35">
        <f t="shared" si="13"/>
        <v>14</v>
      </c>
      <c r="B104" s="16">
        <f t="shared" si="12"/>
        <v>20750.666666666668</v>
      </c>
      <c r="C104" s="16">
        <f t="shared" si="12"/>
        <v>21182.833333333332</v>
      </c>
      <c r="D104" s="16">
        <f t="shared" si="12"/>
        <v>21481.916666666668</v>
      </c>
      <c r="E104" s="16">
        <f t="shared" si="12"/>
        <v>21914</v>
      </c>
      <c r="F104" s="23">
        <f t="shared" si="12"/>
        <v>22213.083333333332</v>
      </c>
    </row>
    <row r="105" spans="1:6" x14ac:dyDescent="0.2">
      <c r="A105" s="35">
        <f t="shared" si="13"/>
        <v>15</v>
      </c>
      <c r="B105" s="16">
        <f t="shared" si="12"/>
        <v>21118.833333333332</v>
      </c>
      <c r="C105" s="16">
        <f t="shared" si="12"/>
        <v>21561.666666666668</v>
      </c>
      <c r="D105" s="16">
        <f t="shared" si="12"/>
        <v>21868.25</v>
      </c>
      <c r="E105" s="16">
        <f t="shared" si="12"/>
        <v>22311.333333333332</v>
      </c>
      <c r="F105" s="23">
        <f t="shared" si="12"/>
        <v>22618.083333333332</v>
      </c>
    </row>
    <row r="106" spans="1:6" x14ac:dyDescent="0.2">
      <c r="A106" s="35">
        <f t="shared" si="13"/>
        <v>16</v>
      </c>
      <c r="B106" s="16">
        <f t="shared" si="12"/>
        <v>21400.833333333332</v>
      </c>
      <c r="C106" s="16">
        <f t="shared" si="12"/>
        <v>21855.083333333332</v>
      </c>
      <c r="D106" s="16">
        <f t="shared" si="12"/>
        <v>22169.583333333332</v>
      </c>
      <c r="E106" s="16">
        <f t="shared" si="12"/>
        <v>22623.666666666668</v>
      </c>
      <c r="F106" s="23">
        <f t="shared" si="12"/>
        <v>22938.25</v>
      </c>
    </row>
    <row r="107" spans="1:6" x14ac:dyDescent="0.2">
      <c r="A107" s="35">
        <f t="shared" si="13"/>
        <v>17</v>
      </c>
      <c r="B107" s="16">
        <f t="shared" si="12"/>
        <v>21789.416666666668</v>
      </c>
      <c r="C107" s="16">
        <f t="shared" si="12"/>
        <v>22255.166666666668</v>
      </c>
      <c r="D107" s="16">
        <f t="shared" si="12"/>
        <v>22577.666666666668</v>
      </c>
      <c r="E107" s="16">
        <f t="shared" si="12"/>
        <v>23043.333333333332</v>
      </c>
      <c r="F107" s="23">
        <f t="shared" si="12"/>
        <v>23365.583333333332</v>
      </c>
    </row>
    <row r="108" spans="1:6" x14ac:dyDescent="0.2">
      <c r="A108" s="35">
        <f t="shared" si="13"/>
        <v>18</v>
      </c>
      <c r="B108" s="16">
        <f t="shared" ref="B108:F117" si="14">+B58/12</f>
        <v>22188.916666666668</v>
      </c>
      <c r="C108" s="16">
        <f t="shared" si="14"/>
        <v>22666.583333333332</v>
      </c>
      <c r="D108" s="16">
        <f t="shared" si="14"/>
        <v>22997.083333333332</v>
      </c>
      <c r="E108" s="16">
        <f t="shared" si="14"/>
        <v>23474.666666666668</v>
      </c>
      <c r="F108" s="23">
        <f t="shared" si="14"/>
        <v>23805.166666666668</v>
      </c>
    </row>
    <row r="109" spans="1:6" x14ac:dyDescent="0.2">
      <c r="A109" s="35">
        <f t="shared" si="13"/>
        <v>19</v>
      </c>
      <c r="B109" s="16">
        <f t="shared" si="14"/>
        <v>22487</v>
      </c>
      <c r="C109" s="16">
        <f t="shared" si="14"/>
        <v>22976.75</v>
      </c>
      <c r="D109" s="16">
        <f t="shared" si="14"/>
        <v>23315.666666666668</v>
      </c>
      <c r="E109" s="16">
        <f t="shared" si="14"/>
        <v>23805.5</v>
      </c>
      <c r="F109" s="23">
        <f t="shared" si="14"/>
        <v>24144.666666666668</v>
      </c>
    </row>
    <row r="110" spans="1:6" x14ac:dyDescent="0.2">
      <c r="A110" s="35">
        <f t="shared" si="13"/>
        <v>20</v>
      </c>
      <c r="B110" s="16">
        <f t="shared" si="14"/>
        <v>22796.666666666668</v>
      </c>
      <c r="C110" s="16">
        <f t="shared" si="14"/>
        <v>23298.666666666668</v>
      </c>
      <c r="D110" s="16">
        <f t="shared" si="14"/>
        <v>23646.416666666668</v>
      </c>
      <c r="E110" s="16">
        <f t="shared" si="14"/>
        <v>24148.583333333332</v>
      </c>
      <c r="F110" s="23">
        <f t="shared" si="14"/>
        <v>24496.083333333332</v>
      </c>
    </row>
    <row r="111" spans="1:6" x14ac:dyDescent="0.2">
      <c r="A111" s="35">
        <f t="shared" si="13"/>
        <v>21</v>
      </c>
      <c r="B111" s="16">
        <f t="shared" si="14"/>
        <v>23174</v>
      </c>
      <c r="C111" s="16">
        <f t="shared" si="14"/>
        <v>23689</v>
      </c>
      <c r="D111" s="16">
        <f t="shared" si="14"/>
        <v>24045.583333333332</v>
      </c>
      <c r="E111" s="16">
        <f t="shared" si="14"/>
        <v>24560.583333333332</v>
      </c>
      <c r="F111" s="23">
        <f t="shared" si="14"/>
        <v>24917.083333333332</v>
      </c>
    </row>
    <row r="112" spans="1:6" x14ac:dyDescent="0.2">
      <c r="A112" s="35">
        <f t="shared" si="13"/>
        <v>22</v>
      </c>
      <c r="B112" s="16">
        <f t="shared" si="14"/>
        <v>23523.583333333332</v>
      </c>
      <c r="C112" s="16">
        <f t="shared" si="14"/>
        <v>24038.583333333332</v>
      </c>
      <c r="D112" s="16">
        <f t="shared" si="14"/>
        <v>24395.166666666668</v>
      </c>
      <c r="E112" s="16">
        <f t="shared" si="14"/>
        <v>24910.166666666668</v>
      </c>
      <c r="F112" s="23">
        <f t="shared" si="14"/>
        <v>25266.75</v>
      </c>
    </row>
    <row r="113" spans="1:6" x14ac:dyDescent="0.2">
      <c r="A113" s="35">
        <f t="shared" si="13"/>
        <v>23</v>
      </c>
      <c r="B113" s="16">
        <f t="shared" si="14"/>
        <v>23898.333333333332</v>
      </c>
      <c r="C113" s="16">
        <f t="shared" si="14"/>
        <v>24399</v>
      </c>
      <c r="D113" s="16">
        <f t="shared" si="14"/>
        <v>24745.916666666668</v>
      </c>
      <c r="E113" s="16">
        <f t="shared" si="14"/>
        <v>25246.75</v>
      </c>
      <c r="F113" s="23">
        <f t="shared" si="14"/>
        <v>25593.416666666668</v>
      </c>
    </row>
    <row r="114" spans="1:6" x14ac:dyDescent="0.2">
      <c r="A114" s="35">
        <f t="shared" si="13"/>
        <v>24</v>
      </c>
      <c r="B114" s="16">
        <f t="shared" si="14"/>
        <v>24284.416666666668</v>
      </c>
      <c r="C114" s="16">
        <f t="shared" si="14"/>
        <v>24771.083333333332</v>
      </c>
      <c r="D114" s="16">
        <f t="shared" si="14"/>
        <v>25108</v>
      </c>
      <c r="E114" s="16">
        <f t="shared" si="14"/>
        <v>25594.75</v>
      </c>
      <c r="F114" s="23">
        <f t="shared" si="14"/>
        <v>25931.666666666668</v>
      </c>
    </row>
    <row r="115" spans="1:6" x14ac:dyDescent="0.2">
      <c r="A115" s="35">
        <f t="shared" si="13"/>
        <v>25</v>
      </c>
      <c r="B115" s="16">
        <f t="shared" si="14"/>
        <v>24679.083333333332</v>
      </c>
      <c r="C115" s="16">
        <f t="shared" si="14"/>
        <v>25150.583333333332</v>
      </c>
      <c r="D115" s="16">
        <f t="shared" si="14"/>
        <v>25477.083333333332</v>
      </c>
      <c r="E115" s="16">
        <f t="shared" si="14"/>
        <v>25948.583333333332</v>
      </c>
      <c r="F115" s="23">
        <f t="shared" si="14"/>
        <v>26274.916666666668</v>
      </c>
    </row>
    <row r="116" spans="1:6" x14ac:dyDescent="0.2">
      <c r="A116" s="35">
        <f t="shared" si="13"/>
        <v>26</v>
      </c>
      <c r="B116" s="16">
        <f t="shared" si="14"/>
        <v>25082.916666666668</v>
      </c>
      <c r="C116" s="16">
        <f t="shared" si="14"/>
        <v>25538.083333333332</v>
      </c>
      <c r="D116" s="16">
        <f t="shared" si="14"/>
        <v>25853.25</v>
      </c>
      <c r="E116" s="16">
        <f t="shared" si="14"/>
        <v>26308.416666666668</v>
      </c>
      <c r="F116" s="23">
        <f t="shared" si="14"/>
        <v>26623.5</v>
      </c>
    </row>
    <row r="117" spans="1:6" x14ac:dyDescent="0.2">
      <c r="A117" s="35">
        <f t="shared" si="13"/>
        <v>27</v>
      </c>
      <c r="B117" s="16">
        <f t="shared" si="14"/>
        <v>25495.5</v>
      </c>
      <c r="C117" s="16">
        <f t="shared" si="14"/>
        <v>25933.083333333332</v>
      </c>
      <c r="D117" s="16">
        <f t="shared" si="14"/>
        <v>26236.333333333332</v>
      </c>
      <c r="E117" s="16">
        <f t="shared" si="14"/>
        <v>26674</v>
      </c>
      <c r="F117" s="23">
        <f t="shared" si="14"/>
        <v>26977.083333333332</v>
      </c>
    </row>
    <row r="118" spans="1:6" x14ac:dyDescent="0.2">
      <c r="A118" s="35">
        <f t="shared" si="13"/>
        <v>28</v>
      </c>
      <c r="B118" s="16">
        <f t="shared" ref="B118:F127" si="15">+B68/12</f>
        <v>25917.333333333332</v>
      </c>
      <c r="C118" s="16">
        <f t="shared" si="15"/>
        <v>26336.5</v>
      </c>
      <c r="D118" s="16">
        <f t="shared" si="15"/>
        <v>26626.666666666668</v>
      </c>
      <c r="E118" s="16">
        <f t="shared" si="15"/>
        <v>27045.75</v>
      </c>
      <c r="F118" s="23">
        <f t="shared" si="15"/>
        <v>27336.083333333332</v>
      </c>
    </row>
    <row r="119" spans="1:6" x14ac:dyDescent="0.2">
      <c r="A119" s="35">
        <f t="shared" si="13"/>
        <v>29</v>
      </c>
      <c r="B119" s="16">
        <f t="shared" si="15"/>
        <v>26348.583333333332</v>
      </c>
      <c r="C119" s="16">
        <f t="shared" si="15"/>
        <v>26747.916666666668</v>
      </c>
      <c r="D119" s="16">
        <f t="shared" si="15"/>
        <v>27024.416666666668</v>
      </c>
      <c r="E119" s="16">
        <f t="shared" si="15"/>
        <v>27423.75</v>
      </c>
      <c r="F119" s="23">
        <f t="shared" si="15"/>
        <v>27700.166666666668</v>
      </c>
    </row>
    <row r="120" spans="1:6" x14ac:dyDescent="0.2">
      <c r="A120" s="35">
        <f t="shared" si="13"/>
        <v>30</v>
      </c>
      <c r="B120" s="16">
        <f t="shared" si="15"/>
        <v>26789.75</v>
      </c>
      <c r="C120" s="16">
        <f t="shared" si="15"/>
        <v>27167.916666666668</v>
      </c>
      <c r="D120" s="16">
        <f t="shared" si="15"/>
        <v>27429.666666666668</v>
      </c>
      <c r="E120" s="16">
        <f t="shared" si="15"/>
        <v>27807.666666666668</v>
      </c>
      <c r="F120" s="23">
        <f t="shared" si="15"/>
        <v>28069.5</v>
      </c>
    </row>
    <row r="121" spans="1:6" x14ac:dyDescent="0.2">
      <c r="A121" s="35">
        <f t="shared" si="13"/>
        <v>31</v>
      </c>
      <c r="B121" s="16">
        <f t="shared" si="15"/>
        <v>27240.333333333332</v>
      </c>
      <c r="C121" s="16">
        <f t="shared" si="15"/>
        <v>27596</v>
      </c>
      <c r="D121" s="16">
        <f t="shared" si="15"/>
        <v>27842.333333333332</v>
      </c>
      <c r="E121" s="16">
        <f t="shared" si="15"/>
        <v>28197.916666666668</v>
      </c>
      <c r="F121" s="23">
        <f t="shared" si="15"/>
        <v>28444.166666666668</v>
      </c>
    </row>
    <row r="122" spans="1:6" x14ac:dyDescent="0.2">
      <c r="A122" s="35">
        <f t="shared" si="13"/>
        <v>32</v>
      </c>
      <c r="B122" s="16">
        <f t="shared" si="15"/>
        <v>27701.333333333332</v>
      </c>
      <c r="C122" s="16">
        <f t="shared" si="15"/>
        <v>28033</v>
      </c>
      <c r="D122" s="16">
        <f t="shared" si="15"/>
        <v>28262.666666666668</v>
      </c>
      <c r="E122" s="16">
        <f t="shared" si="15"/>
        <v>28594.5</v>
      </c>
      <c r="F122" s="23">
        <f t="shared" si="15"/>
        <v>28824.083333333332</v>
      </c>
    </row>
    <row r="123" spans="1:6" x14ac:dyDescent="0.2">
      <c r="A123" s="35">
        <f t="shared" si="13"/>
        <v>33</v>
      </c>
      <c r="B123" s="16">
        <f t="shared" si="15"/>
        <v>28172.166666666668</v>
      </c>
      <c r="C123" s="16">
        <f t="shared" si="15"/>
        <v>28478.333333333332</v>
      </c>
      <c r="D123" s="16">
        <f t="shared" si="15"/>
        <v>28690.583333333332</v>
      </c>
      <c r="E123" s="16">
        <f t="shared" si="15"/>
        <v>28996.916666666668</v>
      </c>
      <c r="F123" s="23">
        <f t="shared" si="15"/>
        <v>29209.083333333332</v>
      </c>
    </row>
    <row r="124" spans="1:6" x14ac:dyDescent="0.2">
      <c r="A124" s="35">
        <f t="shared" si="13"/>
        <v>34</v>
      </c>
      <c r="B124" s="16">
        <f t="shared" si="15"/>
        <v>28653.666666666668</v>
      </c>
      <c r="C124" s="16">
        <f t="shared" si="15"/>
        <v>28933.083333333332</v>
      </c>
      <c r="D124" s="16">
        <f t="shared" si="15"/>
        <v>29126.583333333332</v>
      </c>
      <c r="E124" s="16">
        <f t="shared" si="15"/>
        <v>29405.833333333332</v>
      </c>
      <c r="F124" s="23">
        <f t="shared" si="15"/>
        <v>29599.25</v>
      </c>
    </row>
    <row r="125" spans="1:6" x14ac:dyDescent="0.2">
      <c r="A125" s="35">
        <f t="shared" si="13"/>
        <v>35</v>
      </c>
      <c r="B125" s="16">
        <f t="shared" si="15"/>
        <v>29145.916666666668</v>
      </c>
      <c r="C125" s="16">
        <f t="shared" si="15"/>
        <v>29396.916666666668</v>
      </c>
      <c r="D125" s="16">
        <f t="shared" si="15"/>
        <v>29570.5</v>
      </c>
      <c r="E125" s="16">
        <f t="shared" si="15"/>
        <v>29821.416666666668</v>
      </c>
      <c r="F125" s="23">
        <f t="shared" si="15"/>
        <v>29995</v>
      </c>
    </row>
    <row r="126" spans="1:6" x14ac:dyDescent="0.2">
      <c r="A126" s="35">
        <f t="shared" si="13"/>
        <v>36</v>
      </c>
      <c r="B126" s="16">
        <f t="shared" si="15"/>
        <v>29648.833333333332</v>
      </c>
      <c r="C126" s="16">
        <f t="shared" si="15"/>
        <v>29869.5</v>
      </c>
      <c r="D126" s="16">
        <f t="shared" si="15"/>
        <v>30022.25</v>
      </c>
      <c r="E126" s="16">
        <f t="shared" si="15"/>
        <v>30243</v>
      </c>
      <c r="F126" s="23">
        <f t="shared" si="15"/>
        <v>30395.666666666668</v>
      </c>
    </row>
    <row r="127" spans="1:6" x14ac:dyDescent="0.2">
      <c r="A127" s="35">
        <f t="shared" si="13"/>
        <v>37</v>
      </c>
      <c r="B127" s="16">
        <f t="shared" si="15"/>
        <v>30162.916666666668</v>
      </c>
      <c r="C127" s="16">
        <f t="shared" si="15"/>
        <v>30351.666666666668</v>
      </c>
      <c r="D127" s="16">
        <f t="shared" si="15"/>
        <v>30482.25</v>
      </c>
      <c r="E127" s="16">
        <f t="shared" si="15"/>
        <v>30670.916666666668</v>
      </c>
      <c r="F127" s="23">
        <f t="shared" si="15"/>
        <v>30801.666666666668</v>
      </c>
    </row>
    <row r="128" spans="1:6" x14ac:dyDescent="0.2">
      <c r="A128" s="35">
        <f t="shared" si="13"/>
        <v>38</v>
      </c>
      <c r="B128" s="16">
        <f t="shared" ref="B128:F131" si="16">+B78/12</f>
        <v>30705.833333333332</v>
      </c>
      <c r="C128" s="16">
        <f t="shared" si="16"/>
        <v>30863.75</v>
      </c>
      <c r="D128" s="16">
        <f t="shared" si="16"/>
        <v>30973.083333333332</v>
      </c>
      <c r="E128" s="16">
        <f t="shared" si="16"/>
        <v>31131</v>
      </c>
      <c r="F128" s="23">
        <f t="shared" si="16"/>
        <v>31240.5</v>
      </c>
    </row>
    <row r="129" spans="1:6" x14ac:dyDescent="0.2">
      <c r="A129" s="35">
        <f t="shared" si="13"/>
        <v>39</v>
      </c>
      <c r="B129" s="16">
        <f t="shared" si="16"/>
        <v>31254.083333333332</v>
      </c>
      <c r="C129" s="16">
        <f t="shared" si="16"/>
        <v>31375.75</v>
      </c>
      <c r="D129" s="16">
        <f t="shared" si="16"/>
        <v>31460</v>
      </c>
      <c r="E129" s="16">
        <f t="shared" si="16"/>
        <v>31581.5</v>
      </c>
      <c r="F129" s="23">
        <f t="shared" si="16"/>
        <v>31665.75</v>
      </c>
    </row>
    <row r="130" spans="1:6" x14ac:dyDescent="0.2">
      <c r="A130" s="35">
        <f t="shared" si="13"/>
        <v>40</v>
      </c>
      <c r="B130" s="16">
        <f t="shared" si="16"/>
        <v>31814.25</v>
      </c>
      <c r="C130" s="16">
        <f t="shared" si="16"/>
        <v>31897.416666666668</v>
      </c>
      <c r="D130" s="16">
        <f t="shared" si="16"/>
        <v>31955</v>
      </c>
      <c r="E130" s="16">
        <f t="shared" si="16"/>
        <v>32038.166666666668</v>
      </c>
      <c r="F130" s="23">
        <f t="shared" si="16"/>
        <v>32095.833333333332</v>
      </c>
    </row>
    <row r="131" spans="1:6" x14ac:dyDescent="0.2">
      <c r="A131" s="35">
        <f t="shared" si="13"/>
        <v>41</v>
      </c>
      <c r="B131" s="16">
        <f t="shared" si="16"/>
        <v>32386.75</v>
      </c>
      <c r="C131" s="16">
        <f t="shared" si="16"/>
        <v>32429.25</v>
      </c>
      <c r="D131" s="16">
        <f t="shared" si="16"/>
        <v>32458.916666666668</v>
      </c>
      <c r="E131" s="16">
        <f t="shared" si="16"/>
        <v>32501.583333333332</v>
      </c>
      <c r="F131" s="23">
        <f t="shared" si="16"/>
        <v>32531</v>
      </c>
    </row>
    <row r="132" spans="1:6" x14ac:dyDescent="0.2">
      <c r="A132" s="35">
        <f t="shared" si="13"/>
        <v>42</v>
      </c>
      <c r="B132" s="16">
        <f t="shared" ref="B132:B139" si="17">+B82/12</f>
        <v>32971.583333333336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33703.5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34455.5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35228.333333333336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36022.5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37676.583333333336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40207.166666666664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43011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109.4007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okt. 2019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117.35914760914761</v>
      </c>
      <c r="C148" s="16">
        <f t="shared" si="18"/>
        <v>119.68243243243244</v>
      </c>
      <c r="D148" s="16">
        <f t="shared" si="18"/>
        <v>121.29106029106029</v>
      </c>
      <c r="E148" s="16">
        <f t="shared" si="18"/>
        <v>123.61434511434511</v>
      </c>
      <c r="F148" s="23">
        <f t="shared" si="18"/>
        <v>125.22297297297297</v>
      </c>
    </row>
    <row r="149" spans="1:6" x14ac:dyDescent="0.2">
      <c r="A149" s="35">
        <f t="shared" ref="A149:A189" si="19">+A148+1</f>
        <v>9</v>
      </c>
      <c r="B149" s="16">
        <f t="shared" si="18"/>
        <v>119.31081081081081</v>
      </c>
      <c r="C149" s="16">
        <f t="shared" si="18"/>
        <v>121.69126819126819</v>
      </c>
      <c r="D149" s="16">
        <f t="shared" si="18"/>
        <v>123.34095634095634</v>
      </c>
      <c r="E149" s="16">
        <f t="shared" si="18"/>
        <v>125.72089397089397</v>
      </c>
      <c r="F149" s="23">
        <f t="shared" si="18"/>
        <v>127.37006237006237</v>
      </c>
    </row>
    <row r="150" spans="1:6" x14ac:dyDescent="0.2">
      <c r="A150" s="35">
        <f t="shared" si="19"/>
        <v>10</v>
      </c>
      <c r="B150" s="16">
        <f t="shared" si="18"/>
        <v>121.31496881496882</v>
      </c>
      <c r="C150" s="16">
        <f t="shared" si="18"/>
        <v>123.75571725571726</v>
      </c>
      <c r="D150" s="16">
        <f t="shared" si="18"/>
        <v>125.44542619542619</v>
      </c>
      <c r="E150" s="16">
        <f t="shared" si="18"/>
        <v>127.88565488565489</v>
      </c>
      <c r="F150" s="23">
        <f t="shared" si="18"/>
        <v>129.57640332640332</v>
      </c>
    </row>
    <row r="151" spans="1:6" x14ac:dyDescent="0.2">
      <c r="A151" s="35">
        <f t="shared" si="19"/>
        <v>11</v>
      </c>
      <c r="B151" s="16">
        <f t="shared" si="18"/>
        <v>122.8960498960499</v>
      </c>
      <c r="C151" s="16">
        <f t="shared" si="18"/>
        <v>125.39760914760915</v>
      </c>
      <c r="D151" s="16">
        <f t="shared" si="18"/>
        <v>127.12941787941789</v>
      </c>
      <c r="E151" s="16">
        <f t="shared" si="18"/>
        <v>129.63097713097713</v>
      </c>
      <c r="F151" s="23">
        <f t="shared" si="18"/>
        <v>131.3622661122661</v>
      </c>
    </row>
    <row r="152" spans="1:6" x14ac:dyDescent="0.2">
      <c r="A152" s="35">
        <f t="shared" si="19"/>
        <v>12</v>
      </c>
      <c r="B152" s="16">
        <f t="shared" si="18"/>
        <v>125.01195426195426</v>
      </c>
      <c r="C152" s="16">
        <f t="shared" si="18"/>
        <v>127.57640332640332</v>
      </c>
      <c r="D152" s="16">
        <f t="shared" si="18"/>
        <v>129.35291060291061</v>
      </c>
      <c r="E152" s="16">
        <f t="shared" si="18"/>
        <v>131.91580041580042</v>
      </c>
      <c r="F152" s="23">
        <f t="shared" si="18"/>
        <v>133.69126819126819</v>
      </c>
    </row>
    <row r="153" spans="1:6" x14ac:dyDescent="0.2">
      <c r="A153" s="35">
        <f t="shared" si="19"/>
        <v>13</v>
      </c>
      <c r="B153" s="16">
        <f t="shared" si="18"/>
        <v>127.18762993762994</v>
      </c>
      <c r="C153" s="16">
        <f t="shared" si="18"/>
        <v>129.81600831600832</v>
      </c>
      <c r="D153" s="16">
        <f t="shared" si="18"/>
        <v>131.63565488565487</v>
      </c>
      <c r="E153" s="16">
        <f t="shared" si="18"/>
        <v>134.26559251559252</v>
      </c>
      <c r="F153" s="23">
        <f t="shared" si="18"/>
        <v>136.08471933471932</v>
      </c>
    </row>
    <row r="154" spans="1:6" x14ac:dyDescent="0.2">
      <c r="A154" s="35">
        <f t="shared" si="19"/>
        <v>14</v>
      </c>
      <c r="B154" s="16">
        <f t="shared" si="18"/>
        <v>129.42203742203742</v>
      </c>
      <c r="C154" s="16">
        <f t="shared" si="18"/>
        <v>132.11746361746361</v>
      </c>
      <c r="D154" s="16">
        <f t="shared" si="18"/>
        <v>133.98284823284823</v>
      </c>
      <c r="E154" s="16">
        <f t="shared" si="18"/>
        <v>136.67775467775468</v>
      </c>
      <c r="F154" s="23">
        <f t="shared" si="18"/>
        <v>138.54313929313929</v>
      </c>
    </row>
    <row r="155" spans="1:6" x14ac:dyDescent="0.2">
      <c r="A155" s="35">
        <f t="shared" si="19"/>
        <v>15</v>
      </c>
      <c r="B155" s="16">
        <f t="shared" si="18"/>
        <v>131.71829521829522</v>
      </c>
      <c r="C155" s="16">
        <f t="shared" si="18"/>
        <v>134.48024948024948</v>
      </c>
      <c r="D155" s="16">
        <f t="shared" si="18"/>
        <v>136.39241164241164</v>
      </c>
      <c r="E155" s="16">
        <f t="shared" si="18"/>
        <v>139.15592515592516</v>
      </c>
      <c r="F155" s="23">
        <f t="shared" si="18"/>
        <v>141.06912681912681</v>
      </c>
    </row>
    <row r="156" spans="1:6" x14ac:dyDescent="0.2">
      <c r="A156" s="35">
        <f t="shared" si="19"/>
        <v>16</v>
      </c>
      <c r="B156" s="16">
        <f t="shared" si="18"/>
        <v>133.47713097713097</v>
      </c>
      <c r="C156" s="16">
        <f t="shared" si="18"/>
        <v>136.31029106029106</v>
      </c>
      <c r="D156" s="16">
        <f t="shared" si="18"/>
        <v>138.27182952182952</v>
      </c>
      <c r="E156" s="16">
        <f t="shared" si="18"/>
        <v>141.1039501039501</v>
      </c>
      <c r="F156" s="23">
        <f t="shared" si="18"/>
        <v>143.06600831600832</v>
      </c>
    </row>
    <row r="157" spans="1:6" x14ac:dyDescent="0.2">
      <c r="A157" s="35">
        <f t="shared" si="19"/>
        <v>17</v>
      </c>
      <c r="B157" s="16">
        <f t="shared" si="18"/>
        <v>135.90072765072765</v>
      </c>
      <c r="C157" s="16">
        <f t="shared" si="18"/>
        <v>138.80561330561329</v>
      </c>
      <c r="D157" s="16">
        <f t="shared" si="18"/>
        <v>140.81704781704781</v>
      </c>
      <c r="E157" s="16">
        <f t="shared" si="18"/>
        <v>143.72141372141371</v>
      </c>
      <c r="F157" s="23">
        <f t="shared" si="18"/>
        <v>145.73128898128897</v>
      </c>
    </row>
    <row r="158" spans="1:6" x14ac:dyDescent="0.2">
      <c r="A158" s="35">
        <f t="shared" si="19"/>
        <v>18</v>
      </c>
      <c r="B158" s="16">
        <f t="shared" ref="B158:F167" si="20">+B58/1924</f>
        <v>138.39241164241164</v>
      </c>
      <c r="C158" s="16">
        <f t="shared" si="20"/>
        <v>141.37162162162161</v>
      </c>
      <c r="D158" s="16">
        <f t="shared" si="20"/>
        <v>143.43295218295219</v>
      </c>
      <c r="E158" s="16">
        <f t="shared" si="20"/>
        <v>146.41164241164242</v>
      </c>
      <c r="F158" s="23">
        <f t="shared" si="20"/>
        <v>148.47297297297297</v>
      </c>
    </row>
    <row r="159" spans="1:6" x14ac:dyDescent="0.2">
      <c r="A159" s="35">
        <f t="shared" si="19"/>
        <v>19</v>
      </c>
      <c r="B159" s="16">
        <f t="shared" si="20"/>
        <v>140.25155925155926</v>
      </c>
      <c r="C159" s="16">
        <f t="shared" si="20"/>
        <v>143.30613305613306</v>
      </c>
      <c r="D159" s="16">
        <f t="shared" si="20"/>
        <v>145.41995841995842</v>
      </c>
      <c r="E159" s="16">
        <f t="shared" si="20"/>
        <v>148.47505197505197</v>
      </c>
      <c r="F159" s="23">
        <f t="shared" si="20"/>
        <v>150.59043659043658</v>
      </c>
    </row>
    <row r="160" spans="1:6" x14ac:dyDescent="0.2">
      <c r="A160" s="35">
        <f t="shared" si="19"/>
        <v>20</v>
      </c>
      <c r="B160" s="16">
        <f t="shared" si="20"/>
        <v>142.18295218295219</v>
      </c>
      <c r="C160" s="16">
        <f t="shared" si="20"/>
        <v>145.31392931392932</v>
      </c>
      <c r="D160" s="16">
        <f t="shared" si="20"/>
        <v>147.48284823284823</v>
      </c>
      <c r="E160" s="16">
        <f t="shared" si="20"/>
        <v>150.61486486486487</v>
      </c>
      <c r="F160" s="23">
        <f t="shared" si="20"/>
        <v>152.78222453222452</v>
      </c>
    </row>
    <row r="161" spans="1:6" x14ac:dyDescent="0.2">
      <c r="A161" s="35">
        <f t="shared" si="19"/>
        <v>21</v>
      </c>
      <c r="B161" s="16">
        <f t="shared" si="20"/>
        <v>144.53638253638255</v>
      </c>
      <c r="C161" s="16">
        <f t="shared" si="20"/>
        <v>147.74844074844074</v>
      </c>
      <c r="D161" s="16">
        <f t="shared" si="20"/>
        <v>149.97245322245323</v>
      </c>
      <c r="E161" s="16">
        <f t="shared" si="20"/>
        <v>153.18451143451142</v>
      </c>
      <c r="F161" s="23">
        <f t="shared" si="20"/>
        <v>155.40800415800416</v>
      </c>
    </row>
    <row r="162" spans="1:6" x14ac:dyDescent="0.2">
      <c r="A162" s="35">
        <f t="shared" si="19"/>
        <v>22</v>
      </c>
      <c r="B162" s="16">
        <f t="shared" si="20"/>
        <v>146.71673596673597</v>
      </c>
      <c r="C162" s="16">
        <f t="shared" si="20"/>
        <v>149.92879417879419</v>
      </c>
      <c r="D162" s="16">
        <f t="shared" si="20"/>
        <v>152.15280665280665</v>
      </c>
      <c r="E162" s="16">
        <f t="shared" si="20"/>
        <v>155.36486486486487</v>
      </c>
      <c r="F162" s="23">
        <f t="shared" si="20"/>
        <v>157.58887733887735</v>
      </c>
    </row>
    <row r="163" spans="1:6" x14ac:dyDescent="0.2">
      <c r="A163" s="35">
        <f t="shared" si="19"/>
        <v>23</v>
      </c>
      <c r="B163" s="16">
        <f t="shared" si="20"/>
        <v>149.05405405405406</v>
      </c>
      <c r="C163" s="16">
        <f t="shared" si="20"/>
        <v>152.17671517671516</v>
      </c>
      <c r="D163" s="16">
        <f t="shared" si="20"/>
        <v>154.34043659043658</v>
      </c>
      <c r="E163" s="16">
        <f t="shared" si="20"/>
        <v>157.46413721413722</v>
      </c>
      <c r="F163" s="23">
        <f t="shared" si="20"/>
        <v>159.62629937629939</v>
      </c>
    </row>
    <row r="164" spans="1:6" x14ac:dyDescent="0.2">
      <c r="A164" s="35">
        <f t="shared" si="19"/>
        <v>24</v>
      </c>
      <c r="B164" s="16">
        <f t="shared" si="20"/>
        <v>151.46205821205822</v>
      </c>
      <c r="C164" s="16">
        <f t="shared" si="20"/>
        <v>154.49740124740126</v>
      </c>
      <c r="D164" s="16">
        <f t="shared" si="20"/>
        <v>156.59875259875261</v>
      </c>
      <c r="E164" s="16">
        <f t="shared" si="20"/>
        <v>159.63461538461539</v>
      </c>
      <c r="F164" s="23">
        <f t="shared" si="20"/>
        <v>161.73596673596674</v>
      </c>
    </row>
    <row r="165" spans="1:6" x14ac:dyDescent="0.2">
      <c r="A165" s="35">
        <f t="shared" si="19"/>
        <v>25</v>
      </c>
      <c r="B165" s="16">
        <f t="shared" si="20"/>
        <v>153.92359667359668</v>
      </c>
      <c r="C165" s="16">
        <f t="shared" si="20"/>
        <v>156.86434511434513</v>
      </c>
      <c r="D165" s="16">
        <f t="shared" si="20"/>
        <v>158.90072765072765</v>
      </c>
      <c r="E165" s="16">
        <f t="shared" si="20"/>
        <v>161.8414760914761</v>
      </c>
      <c r="F165" s="23">
        <f t="shared" si="20"/>
        <v>163.87681912681913</v>
      </c>
    </row>
    <row r="166" spans="1:6" x14ac:dyDescent="0.2">
      <c r="A166" s="35">
        <f t="shared" si="19"/>
        <v>26</v>
      </c>
      <c r="B166" s="16">
        <f t="shared" si="20"/>
        <v>156.44230769230768</v>
      </c>
      <c r="C166" s="16">
        <f t="shared" si="20"/>
        <v>159.28118503118503</v>
      </c>
      <c r="D166" s="16">
        <f t="shared" si="20"/>
        <v>161.24688149688149</v>
      </c>
      <c r="E166" s="16">
        <f t="shared" si="20"/>
        <v>164.08575883575884</v>
      </c>
      <c r="F166" s="23">
        <f t="shared" si="20"/>
        <v>166.05093555093555</v>
      </c>
    </row>
    <row r="167" spans="1:6" x14ac:dyDescent="0.2">
      <c r="A167" s="35">
        <f t="shared" si="19"/>
        <v>27</v>
      </c>
      <c r="B167" s="16">
        <f t="shared" si="20"/>
        <v>159.01559251559252</v>
      </c>
      <c r="C167" s="16">
        <f t="shared" si="20"/>
        <v>161.74480249480249</v>
      </c>
      <c r="D167" s="16">
        <f t="shared" si="20"/>
        <v>163.63617463617464</v>
      </c>
      <c r="E167" s="16">
        <f t="shared" si="20"/>
        <v>166.36590436590436</v>
      </c>
      <c r="F167" s="23">
        <f t="shared" si="20"/>
        <v>168.256237006237</v>
      </c>
    </row>
    <row r="168" spans="1:6" x14ac:dyDescent="0.2">
      <c r="A168" s="35">
        <f t="shared" si="19"/>
        <v>28</v>
      </c>
      <c r="B168" s="16">
        <f t="shared" ref="B168:F177" si="21">+B68/1924</f>
        <v>161.64656964656965</v>
      </c>
      <c r="C168" s="16">
        <f t="shared" si="21"/>
        <v>164.26091476091477</v>
      </c>
      <c r="D168" s="16">
        <f t="shared" si="21"/>
        <v>166.07068607068607</v>
      </c>
      <c r="E168" s="16">
        <f t="shared" si="21"/>
        <v>168.68451143451142</v>
      </c>
      <c r="F168" s="23">
        <f t="shared" si="21"/>
        <v>170.49532224532226</v>
      </c>
    </row>
    <row r="169" spans="1:6" x14ac:dyDescent="0.2">
      <c r="A169" s="35">
        <f t="shared" si="19"/>
        <v>29</v>
      </c>
      <c r="B169" s="16">
        <f t="shared" si="21"/>
        <v>164.33627858627858</v>
      </c>
      <c r="C169" s="16">
        <f t="shared" si="21"/>
        <v>166.82692307692307</v>
      </c>
      <c r="D169" s="16">
        <f t="shared" si="21"/>
        <v>168.55145530145529</v>
      </c>
      <c r="E169" s="16">
        <f t="shared" si="21"/>
        <v>171.0420997920998</v>
      </c>
      <c r="F169" s="23">
        <f t="shared" si="21"/>
        <v>172.76611226611226</v>
      </c>
    </row>
    <row r="170" spans="1:6" x14ac:dyDescent="0.2">
      <c r="A170" s="35">
        <f t="shared" si="19"/>
        <v>30</v>
      </c>
      <c r="B170" s="16">
        <f t="shared" si="21"/>
        <v>167.08783783783784</v>
      </c>
      <c r="C170" s="16">
        <f t="shared" si="21"/>
        <v>169.44646569646571</v>
      </c>
      <c r="D170" s="16">
        <f t="shared" si="21"/>
        <v>171.07900207900207</v>
      </c>
      <c r="E170" s="16">
        <f t="shared" si="21"/>
        <v>173.43659043659045</v>
      </c>
      <c r="F170" s="23">
        <f t="shared" si="21"/>
        <v>175.06964656964658</v>
      </c>
    </row>
    <row r="171" spans="1:6" x14ac:dyDescent="0.2">
      <c r="A171" s="35">
        <f t="shared" si="19"/>
        <v>31</v>
      </c>
      <c r="B171" s="16">
        <f t="shared" si="21"/>
        <v>169.8981288981289</v>
      </c>
      <c r="C171" s="16">
        <f t="shared" si="21"/>
        <v>172.11642411642413</v>
      </c>
      <c r="D171" s="16">
        <f t="shared" si="21"/>
        <v>173.65280665280665</v>
      </c>
      <c r="E171" s="16">
        <f t="shared" si="21"/>
        <v>175.87058212058213</v>
      </c>
      <c r="F171" s="23">
        <f t="shared" si="21"/>
        <v>177.4064449064449</v>
      </c>
    </row>
    <row r="172" spans="1:6" x14ac:dyDescent="0.2">
      <c r="A172" s="35">
        <f t="shared" si="19"/>
        <v>32</v>
      </c>
      <c r="B172" s="16">
        <f t="shared" si="21"/>
        <v>172.77338877338877</v>
      </c>
      <c r="C172" s="16">
        <f t="shared" si="21"/>
        <v>174.84199584199584</v>
      </c>
      <c r="D172" s="16">
        <f t="shared" si="21"/>
        <v>176.27442827442829</v>
      </c>
      <c r="E172" s="16">
        <f t="shared" si="21"/>
        <v>178.34407484407484</v>
      </c>
      <c r="F172" s="23">
        <f t="shared" si="21"/>
        <v>179.77598752598752</v>
      </c>
    </row>
    <row r="173" spans="1:6" x14ac:dyDescent="0.2">
      <c r="A173" s="35">
        <f t="shared" si="19"/>
        <v>33</v>
      </c>
      <c r="B173" s="16">
        <f t="shared" si="21"/>
        <v>175.70997920997922</v>
      </c>
      <c r="C173" s="16">
        <f t="shared" si="21"/>
        <v>177.61954261954261</v>
      </c>
      <c r="D173" s="16">
        <f t="shared" si="21"/>
        <v>178.94334719334719</v>
      </c>
      <c r="E173" s="16">
        <f t="shared" si="21"/>
        <v>180.8539501039501</v>
      </c>
      <c r="F173" s="23">
        <f t="shared" si="21"/>
        <v>182.17723492723493</v>
      </c>
    </row>
    <row r="174" spans="1:6" x14ac:dyDescent="0.2">
      <c r="A174" s="35">
        <f t="shared" si="19"/>
        <v>34</v>
      </c>
      <c r="B174" s="16">
        <f t="shared" si="21"/>
        <v>178.71309771309771</v>
      </c>
      <c r="C174" s="16">
        <f t="shared" si="21"/>
        <v>180.4558212058212</v>
      </c>
      <c r="D174" s="16">
        <f t="shared" si="21"/>
        <v>181.6626819126819</v>
      </c>
      <c r="E174" s="16">
        <f t="shared" si="21"/>
        <v>183.4043659043659</v>
      </c>
      <c r="F174" s="23">
        <f t="shared" si="21"/>
        <v>184.61070686070687</v>
      </c>
    </row>
    <row r="175" spans="1:6" x14ac:dyDescent="0.2">
      <c r="A175" s="35">
        <f t="shared" si="19"/>
        <v>35</v>
      </c>
      <c r="B175" s="16">
        <f t="shared" si="21"/>
        <v>181.78326403326403</v>
      </c>
      <c r="C175" s="16">
        <f t="shared" si="21"/>
        <v>183.34875259875261</v>
      </c>
      <c r="D175" s="16">
        <f t="shared" si="21"/>
        <v>184.43139293139293</v>
      </c>
      <c r="E175" s="16">
        <f t="shared" si="21"/>
        <v>185.99636174636174</v>
      </c>
      <c r="F175" s="23">
        <f t="shared" si="21"/>
        <v>187.07900207900207</v>
      </c>
    </row>
    <row r="176" spans="1:6" x14ac:dyDescent="0.2">
      <c r="A176" s="35">
        <f t="shared" si="19"/>
        <v>36</v>
      </c>
      <c r="B176" s="16">
        <f t="shared" si="21"/>
        <v>184.91995841995842</v>
      </c>
      <c r="C176" s="16">
        <f t="shared" si="21"/>
        <v>186.29625779625781</v>
      </c>
      <c r="D176" s="16">
        <f t="shared" si="21"/>
        <v>187.24896049896049</v>
      </c>
      <c r="E176" s="16">
        <f t="shared" si="21"/>
        <v>188.62577962577961</v>
      </c>
      <c r="F176" s="23">
        <f t="shared" si="21"/>
        <v>189.57796257796258</v>
      </c>
    </row>
    <row r="177" spans="1:6" x14ac:dyDescent="0.2">
      <c r="A177" s="35">
        <f t="shared" si="19"/>
        <v>37</v>
      </c>
      <c r="B177" s="16">
        <f t="shared" si="21"/>
        <v>188.12629937629939</v>
      </c>
      <c r="C177" s="16">
        <f t="shared" si="21"/>
        <v>189.30353430353429</v>
      </c>
      <c r="D177" s="16">
        <f t="shared" si="21"/>
        <v>190.11798336798336</v>
      </c>
      <c r="E177" s="16">
        <f t="shared" si="21"/>
        <v>191.29469854469855</v>
      </c>
      <c r="F177" s="23">
        <f t="shared" si="21"/>
        <v>192.1101871101871</v>
      </c>
    </row>
    <row r="178" spans="1:6" x14ac:dyDescent="0.2">
      <c r="A178" s="35">
        <f t="shared" si="19"/>
        <v>38</v>
      </c>
      <c r="B178" s="16">
        <f t="shared" ref="B178:F181" si="22">+B78/1924</f>
        <v>191.512474012474</v>
      </c>
      <c r="C178" s="16">
        <f t="shared" si="22"/>
        <v>192.49740124740126</v>
      </c>
      <c r="D178" s="16">
        <f t="shared" si="22"/>
        <v>193.17931392931393</v>
      </c>
      <c r="E178" s="16">
        <f t="shared" si="22"/>
        <v>194.16424116424116</v>
      </c>
      <c r="F178" s="23">
        <f t="shared" si="22"/>
        <v>194.84719334719335</v>
      </c>
    </row>
    <row r="179" spans="1:6" x14ac:dyDescent="0.2">
      <c r="A179" s="35">
        <f t="shared" si="19"/>
        <v>39</v>
      </c>
      <c r="B179" s="16">
        <f t="shared" si="22"/>
        <v>194.93191268191268</v>
      </c>
      <c r="C179" s="16">
        <f t="shared" si="22"/>
        <v>195.69074844074845</v>
      </c>
      <c r="D179" s="16">
        <f t="shared" si="22"/>
        <v>196.21621621621622</v>
      </c>
      <c r="E179" s="16">
        <f t="shared" si="22"/>
        <v>196.97401247401248</v>
      </c>
      <c r="F179" s="23">
        <f t="shared" si="22"/>
        <v>197.49948024948026</v>
      </c>
    </row>
    <row r="180" spans="1:6" x14ac:dyDescent="0.2">
      <c r="A180" s="35">
        <f t="shared" si="19"/>
        <v>40</v>
      </c>
      <c r="B180" s="16">
        <f t="shared" si="22"/>
        <v>198.42567567567568</v>
      </c>
      <c r="C180" s="16">
        <f t="shared" si="22"/>
        <v>198.94438669438671</v>
      </c>
      <c r="D180" s="16">
        <f t="shared" si="22"/>
        <v>199.30353430353429</v>
      </c>
      <c r="E180" s="16">
        <f t="shared" si="22"/>
        <v>199.82224532224532</v>
      </c>
      <c r="F180" s="23">
        <f t="shared" si="22"/>
        <v>200.18191268191268</v>
      </c>
    </row>
    <row r="181" spans="1:6" x14ac:dyDescent="0.2">
      <c r="A181" s="35">
        <f t="shared" si="19"/>
        <v>41</v>
      </c>
      <c r="B181" s="16">
        <f t="shared" si="22"/>
        <v>201.99636174636174</v>
      </c>
      <c r="C181" s="16">
        <f t="shared" si="22"/>
        <v>202.26143451143452</v>
      </c>
      <c r="D181" s="16">
        <f t="shared" si="22"/>
        <v>202.44646569646571</v>
      </c>
      <c r="E181" s="16">
        <f t="shared" si="22"/>
        <v>202.71257796257797</v>
      </c>
      <c r="F181" s="23">
        <f t="shared" si="22"/>
        <v>202.8960498960499</v>
      </c>
    </row>
    <row r="182" spans="1:6" x14ac:dyDescent="0.2">
      <c r="A182" s="35">
        <f t="shared" si="19"/>
        <v>42</v>
      </c>
      <c r="B182" s="16">
        <f t="shared" ref="B182:B189" si="23">+B82/1924</f>
        <v>205.6439708939709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210.20893970893971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214.89916839916839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219.71933471933471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224.67255717255716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234.98908523908523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250.77234927234926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268.25987525987529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109.4007</v>
      </c>
    </row>
    <row r="193" spans="1:6" ht="13.5" thickBot="1" x14ac:dyDescent="0.25">
      <c r="A193" s="11"/>
      <c r="B193" s="11"/>
    </row>
    <row r="194" spans="1:6" ht="14.25" thickTop="1" thickBot="1" x14ac:dyDescent="0.25">
      <c r="A194" s="86" t="s">
        <v>179</v>
      </c>
      <c r="B194" s="303" t="s">
        <v>20</v>
      </c>
      <c r="C194" s="260"/>
      <c r="D194" s="261" t="str">
        <f>F194</f>
        <v>1. okt. 2019</v>
      </c>
      <c r="E194" s="262"/>
      <c r="F194" s="263" t="str">
        <f>+F45</f>
        <v>1. okt. 2019</v>
      </c>
    </row>
    <row r="195" spans="1:6" x14ac:dyDescent="0.2">
      <c r="A195" s="9"/>
      <c r="C195" s="10"/>
      <c r="D195" s="259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186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463096.445121</v>
      </c>
      <c r="E199" s="118"/>
      <c r="F199" s="56">
        <f>+D199/12</f>
        <v>38591.37042675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542388.978474</v>
      </c>
      <c r="E201" s="34"/>
      <c r="F201" s="63">
        <f>+D201/12</f>
        <v>45199.081539500003</v>
      </c>
    </row>
    <row r="202" spans="1:6" ht="13.5" thickBot="1" x14ac:dyDescent="0.25">
      <c r="A202" s="123" t="s">
        <v>187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502048.56435599999</v>
      </c>
      <c r="E203" s="118"/>
      <c r="F203" s="56">
        <f>+D203/12</f>
        <v>41837.380362999997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4">
        <v>531387</v>
      </c>
      <c r="C205" s="275"/>
      <c r="D205" s="275">
        <f>+B205*$E$17%</f>
        <v>581341.09770899999</v>
      </c>
      <c r="E205" s="275"/>
      <c r="F205" s="276">
        <f>+D205/12</f>
        <v>48445.09147575</v>
      </c>
    </row>
    <row r="206" spans="1:6" ht="13.5" thickBot="1" x14ac:dyDescent="0.25">
      <c r="A206" s="100" t="s">
        <v>188</v>
      </c>
      <c r="B206" s="270"/>
      <c r="C206" s="271"/>
      <c r="D206" s="272"/>
      <c r="E206" s="271"/>
      <c r="F206" s="273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541000.68359099992</v>
      </c>
      <c r="E207" s="118"/>
      <c r="F207" s="56">
        <f>+D207/12</f>
        <v>45083.390299249993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620293.21694399999</v>
      </c>
      <c r="E209" s="24"/>
      <c r="F209" s="30">
        <f>+D209/12</f>
        <v>51691.101411999996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 x14ac:dyDescent="0.2">
      <c r="A212" s="284" t="s">
        <v>190</v>
      </c>
      <c r="B212" s="117">
        <v>370554</v>
      </c>
      <c r="C212" s="118"/>
      <c r="D212" s="54">
        <f>+B212*$E$17%</f>
        <v>405388.66987799999</v>
      </c>
      <c r="E212" s="118"/>
      <c r="F212" s="56">
        <f>+D212/12</f>
        <v>33782.389156500001</v>
      </c>
    </row>
    <row r="213" spans="1:6" ht="13.5" thickBot="1" x14ac:dyDescent="0.25">
      <c r="A213" s="241" t="s">
        <v>191</v>
      </c>
      <c r="B213" s="279">
        <v>396929</v>
      </c>
      <c r="C213" s="24"/>
      <c r="D213" s="24">
        <f>+B213*$E$17%</f>
        <v>434243.10450299998</v>
      </c>
      <c r="E213" s="24"/>
      <c r="F213" s="30">
        <f>+D213/12</f>
        <v>36186.925375250001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5"/>
      <c r="C215" s="285"/>
      <c r="D215" s="12"/>
      <c r="E215" s="12"/>
      <c r="F215" s="12"/>
    </row>
    <row r="216" spans="1:6" ht="38.25" customHeight="1" thickTop="1" thickBot="1" x14ac:dyDescent="0.25">
      <c r="A216" s="283" t="s">
        <v>206</v>
      </c>
      <c r="B216" s="301" t="s">
        <v>109</v>
      </c>
      <c r="C216" s="302" t="str">
        <f>E18</f>
        <v>1. okt. 2019</v>
      </c>
      <c r="D216" s="12"/>
      <c r="E216" s="12"/>
      <c r="F216" s="12"/>
    </row>
    <row r="217" spans="1:6" ht="27" customHeight="1" thickBot="1" x14ac:dyDescent="0.25">
      <c r="A217" s="310" t="s">
        <v>205</v>
      </c>
      <c r="B217" s="256">
        <v>130000</v>
      </c>
      <c r="C217" s="203">
        <f>SUM(B217*C293)/100</f>
        <v>142220.91</v>
      </c>
      <c r="D217" s="12"/>
      <c r="E217" s="12"/>
      <c r="F217" s="12"/>
    </row>
    <row r="218" spans="1:6" ht="15" customHeight="1" thickBot="1" x14ac:dyDescent="0.25">
      <c r="A218" s="281" t="s">
        <v>207</v>
      </c>
      <c r="B218" s="40">
        <f>B217*1.173</f>
        <v>152490</v>
      </c>
      <c r="C218" s="204">
        <f>SUM(B218*C293)/100</f>
        <v>166825.12742999999</v>
      </c>
      <c r="D218" s="12"/>
      <c r="E218" s="12"/>
      <c r="F218" s="12"/>
    </row>
    <row r="219" spans="1:6" ht="13.5" thickTop="1" x14ac:dyDescent="0.2">
      <c r="A219" s="280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6">
        <f>+E$17</f>
        <v>109.4007</v>
      </c>
      <c r="D222" s="12"/>
      <c r="E222" s="12"/>
      <c r="F222" s="12"/>
    </row>
    <row r="223" spans="1:6" ht="15" customHeight="1" thickBot="1" x14ac:dyDescent="0.25">
      <c r="A223" s="10"/>
      <c r="B223" s="304" t="s">
        <v>20</v>
      </c>
      <c r="C223" s="305"/>
      <c r="D223" s="306" t="str">
        <f>E18</f>
        <v>1. okt. 2019</v>
      </c>
      <c r="E223" s="306"/>
      <c r="F223" s="306" t="str">
        <f>E18</f>
        <v>1. okt. 2019</v>
      </c>
    </row>
    <row r="224" spans="1:6" ht="14.25" thickTop="1" thickBot="1" x14ac:dyDescent="0.25">
      <c r="A224" s="86" t="s">
        <v>92</v>
      </c>
      <c r="B224" s="300" t="s">
        <v>203</v>
      </c>
      <c r="C224" s="297"/>
      <c r="D224" s="297" t="s">
        <v>21</v>
      </c>
      <c r="E224" s="297"/>
      <c r="F224" s="298" t="s">
        <v>22</v>
      </c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305988.28786499996</v>
      </c>
      <c r="E225" s="118"/>
      <c r="F225" s="83">
        <f>+D225/12</f>
        <v>25499.023988749996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326062.22230799997</v>
      </c>
      <c r="E226" s="15"/>
      <c r="F226" s="45">
        <f>+D226/12</f>
        <v>27171.851858999999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356316.98589299998</v>
      </c>
      <c r="E227" s="15"/>
      <c r="F227" s="45">
        <f>+D227/12</f>
        <v>29693.082157749999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384420.93171599996</v>
      </c>
      <c r="E228" s="11"/>
      <c r="F228" s="239">
        <f>+D228/12</f>
        <v>32035.077642999997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5688.8364000000001</v>
      </c>
      <c r="E238" s="172"/>
      <c r="F238" s="158">
        <f>+D238/12</f>
        <v>474.06970000000001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8642.6553000000004</v>
      </c>
      <c r="E239" s="168"/>
      <c r="F239" s="138">
        <f>+D239/12</f>
        <v>720.22127499999999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181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116</v>
      </c>
      <c r="B242" s="244">
        <v>2800</v>
      </c>
      <c r="C242" s="245"/>
      <c r="D242" s="244">
        <f>+B242*$E$17%</f>
        <v>3063.2195999999999</v>
      </c>
      <c r="E242" s="245"/>
      <c r="F242" s="246">
        <f>+D242/12</f>
        <v>255.26829999999998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201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116</v>
      </c>
      <c r="B245" s="244">
        <v>900</v>
      </c>
      <c r="C245" s="245"/>
      <c r="D245" s="244">
        <f>+B245*$E$17%</f>
        <v>984.60629999999992</v>
      </c>
      <c r="E245" s="245"/>
      <c r="F245" s="246">
        <f>+D245/12</f>
        <v>82.050524999999993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197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116</v>
      </c>
      <c r="B248" s="54">
        <v>18800</v>
      </c>
      <c r="C248" s="118"/>
      <c r="D248" s="54">
        <f>+B248*$E$17%</f>
        <v>20567.331599999998</v>
      </c>
      <c r="E248" s="54"/>
      <c r="F248" s="56">
        <f>+D248/12</f>
        <v>1713.9442999999999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okt. 2019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okt. 2019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107.54088809999999</v>
      </c>
      <c r="F263" s="83">
        <f>+C263*E263</f>
        <v>107.54088809999999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143.39149748999998</v>
      </c>
      <c r="F264" s="45">
        <f>+C264*E264</f>
        <v>143.39149748999998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179.23116681000002</v>
      </c>
      <c r="F265" s="49">
        <f>+C265*E265</f>
        <v>179.23116681000002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299"/>
      <c r="B268" s="128"/>
      <c r="C268" s="307" t="s">
        <v>95</v>
      </c>
      <c r="D268" s="308"/>
      <c r="E268" s="307" t="s">
        <v>96</v>
      </c>
      <c r="F268" s="309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okt. 2019</v>
      </c>
      <c r="E269" s="176" t="s">
        <v>104</v>
      </c>
      <c r="F269" s="181" t="str">
        <f>+F45</f>
        <v>1. okt. 2019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258.185652</v>
      </c>
      <c r="E270" s="179">
        <v>170</v>
      </c>
      <c r="F270" s="158">
        <f>+E270*$E$17%</f>
        <v>185.98119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365.39833799999997</v>
      </c>
      <c r="E273" s="180">
        <v>269</v>
      </c>
      <c r="F273" s="23">
        <f>+E273*$E$17%</f>
        <v>294.28788299999997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222.08342099999999</v>
      </c>
      <c r="E275" s="180">
        <v>138</v>
      </c>
      <c r="F275" s="23">
        <f>+E275*$E$17%</f>
        <v>150.97296599999999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365.39833799999997</v>
      </c>
      <c r="E278" s="182">
        <v>269</v>
      </c>
      <c r="F278" s="30">
        <f>+E278*$E$17%</f>
        <v>294.28788299999997</v>
      </c>
    </row>
    <row r="279" spans="1:7" ht="14.25" thickTop="1" thickBot="1" x14ac:dyDescent="0.25"/>
    <row r="280" spans="1:7" ht="14.25" thickTop="1" thickBot="1" x14ac:dyDescent="0.25">
      <c r="A280" s="86" t="s">
        <v>180</v>
      </c>
      <c r="B280" s="84"/>
      <c r="C280" s="84"/>
      <c r="D280" s="84"/>
      <c r="E280" s="133" t="s">
        <v>104</v>
      </c>
      <c r="F280" s="135" t="str">
        <f>+F45</f>
        <v>1. okt. 2019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24.418236239999999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43.67275944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43.67275944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7.2095061299999994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16.202243670000001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7" t="s">
        <v>110</v>
      </c>
      <c r="B287" s="268"/>
      <c r="C287" s="269"/>
      <c r="D287" s="9"/>
      <c r="E287" s="95"/>
      <c r="F287" s="95"/>
      <c r="G287" s="10"/>
    </row>
    <row r="288" spans="1:7" ht="13.5" thickTop="1" x14ac:dyDescent="0.2">
      <c r="A288" s="247"/>
      <c r="B288" s="254" t="s">
        <v>114</v>
      </c>
      <c r="C288" s="255" t="str">
        <f>E18</f>
        <v>1. okt. 2019</v>
      </c>
      <c r="D288" s="10"/>
      <c r="E288" s="95"/>
      <c r="F288" s="95"/>
    </row>
    <row r="289" spans="1:6" x14ac:dyDescent="0.2">
      <c r="A289" s="248" t="s">
        <v>111</v>
      </c>
      <c r="B289" s="251">
        <v>6000</v>
      </c>
      <c r="C289" s="252">
        <f>SUM(B289*C293)/100</f>
        <v>6564.0419999999995</v>
      </c>
      <c r="D289" s="9"/>
      <c r="E289" s="95"/>
      <c r="F289" s="95"/>
    </row>
    <row r="290" spans="1:6" x14ac:dyDescent="0.2">
      <c r="A290" s="248" t="s">
        <v>112</v>
      </c>
      <c r="B290" s="251">
        <v>7600</v>
      </c>
      <c r="C290" s="252">
        <f>SUM(B290*C293)/100</f>
        <v>8314.4531999999999</v>
      </c>
      <c r="D290" s="9"/>
      <c r="E290" s="95"/>
      <c r="F290" s="95"/>
    </row>
    <row r="291" spans="1:6" ht="13.5" thickBot="1" x14ac:dyDescent="0.25">
      <c r="A291" s="241" t="s">
        <v>113</v>
      </c>
      <c r="B291" s="258">
        <v>9000</v>
      </c>
      <c r="C291" s="253">
        <f>SUM(B291*C293)/100</f>
        <v>9846.0630000000001</v>
      </c>
      <c r="D291" s="9"/>
    </row>
    <row r="292" spans="1:6" ht="13.5" thickTop="1" x14ac:dyDescent="0.2">
      <c r="A292" s="10"/>
      <c r="B292" s="257"/>
      <c r="C292" s="257"/>
      <c r="D292" s="10"/>
    </row>
    <row r="293" spans="1:6" ht="14.25" customHeight="1" x14ac:dyDescent="0.2">
      <c r="A293" t="s">
        <v>9</v>
      </c>
      <c r="B293" s="10"/>
      <c r="C293" s="156">
        <f>+E$17</f>
        <v>109.4007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2" t="s">
        <v>62</v>
      </c>
      <c r="B296" s="265"/>
      <c r="C296" s="265"/>
      <c r="D296" s="265"/>
      <c r="E296" s="266"/>
      <c r="F296" s="220" t="str">
        <f>+F45</f>
        <v>1. okt. 2019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1470.5491666666667</v>
      </c>
      <c r="C299" s="233">
        <f t="shared" ref="C299:C319" si="27">+AL34/12</f>
        <v>2941.0974999999999</v>
      </c>
      <c r="D299" s="233">
        <f t="shared" ref="D299:D319" si="28">+(AK34+AL34)/12</f>
        <v>4411.6466666666665</v>
      </c>
      <c r="F299" s="23">
        <f t="shared" ref="F299:F319" si="29">ROUND(AG34*$E$17%*15%,0)/12</f>
        <v>3825.1666666666665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1498.57</v>
      </c>
      <c r="C300" s="233">
        <f t="shared" si="27"/>
        <v>2997.1408333333334</v>
      </c>
      <c r="D300" s="233">
        <f t="shared" si="28"/>
        <v>4495.7108333333335</v>
      </c>
      <c r="F300" s="23">
        <f t="shared" si="29"/>
        <v>3898</v>
      </c>
    </row>
    <row r="301" spans="1:6" ht="15.75" customHeight="1" x14ac:dyDescent="0.2">
      <c r="A301" s="35">
        <f>+A300+1</f>
        <v>31</v>
      </c>
      <c r="B301" s="233">
        <f t="shared" si="26"/>
        <v>1527.3175000000001</v>
      </c>
      <c r="C301" s="233">
        <f t="shared" si="27"/>
        <v>3054.6350000000002</v>
      </c>
      <c r="D301" s="233">
        <f t="shared" si="28"/>
        <v>4581.9525000000003</v>
      </c>
      <c r="F301" s="23">
        <f t="shared" si="29"/>
        <v>3972.75</v>
      </c>
    </row>
    <row r="302" spans="1:6" x14ac:dyDescent="0.2">
      <c r="A302" s="35">
        <f t="shared" si="30"/>
        <v>32</v>
      </c>
      <c r="B302" s="233">
        <f t="shared" si="26"/>
        <v>1556.8266666666666</v>
      </c>
      <c r="C302" s="233">
        <f t="shared" si="27"/>
        <v>3113.6533333333332</v>
      </c>
      <c r="D302" s="233">
        <f t="shared" si="28"/>
        <v>4670.4799999999996</v>
      </c>
      <c r="F302" s="23">
        <f t="shared" si="29"/>
        <v>4049.5833333333335</v>
      </c>
    </row>
    <row r="303" spans="1:6" x14ac:dyDescent="0.2">
      <c r="A303" s="35">
        <f t="shared" si="30"/>
        <v>33</v>
      </c>
      <c r="B303" s="233">
        <f t="shared" si="26"/>
        <v>1587.0825000000002</v>
      </c>
      <c r="C303" s="233">
        <f t="shared" si="27"/>
        <v>3174.1650000000004</v>
      </c>
      <c r="D303" s="233">
        <f t="shared" si="28"/>
        <v>4761.2475000000004</v>
      </c>
      <c r="F303" s="23">
        <f t="shared" si="29"/>
        <v>4128.25</v>
      </c>
    </row>
    <row r="304" spans="1:6" x14ac:dyDescent="0.2">
      <c r="A304" s="35">
        <f t="shared" si="30"/>
        <v>34</v>
      </c>
      <c r="B304" s="233">
        <f t="shared" si="26"/>
        <v>1618.1475</v>
      </c>
      <c r="C304" s="233">
        <f t="shared" si="27"/>
        <v>3236.2958333333336</v>
      </c>
      <c r="D304" s="233">
        <f t="shared" si="28"/>
        <v>4854.4433333333336</v>
      </c>
      <c r="F304" s="23">
        <f t="shared" si="29"/>
        <v>4209.083333333333</v>
      </c>
    </row>
    <row r="305" spans="1:6" x14ac:dyDescent="0.2">
      <c r="A305" s="35">
        <f t="shared" si="30"/>
        <v>35</v>
      </c>
      <c r="B305" s="233">
        <f t="shared" si="26"/>
        <v>1650.0283333333334</v>
      </c>
      <c r="C305" s="233">
        <f t="shared" si="27"/>
        <v>3300.0566666666668</v>
      </c>
      <c r="D305" s="233">
        <f t="shared" si="28"/>
        <v>4950.085</v>
      </c>
      <c r="F305" s="23">
        <f t="shared" si="29"/>
        <v>4292</v>
      </c>
    </row>
    <row r="306" spans="1:6" x14ac:dyDescent="0.2">
      <c r="A306" s="35">
        <f t="shared" si="30"/>
        <v>36</v>
      </c>
      <c r="B306" s="233">
        <f t="shared" si="26"/>
        <v>1682.7283333333335</v>
      </c>
      <c r="C306" s="233">
        <f t="shared" si="27"/>
        <v>3365.4575</v>
      </c>
      <c r="D306" s="233">
        <f t="shared" si="28"/>
        <v>5048.185833333333</v>
      </c>
      <c r="F306" s="23">
        <f t="shared" si="29"/>
        <v>4377</v>
      </c>
    </row>
    <row r="307" spans="1:6" x14ac:dyDescent="0.2">
      <c r="A307" s="35">
        <f t="shared" si="30"/>
        <v>37</v>
      </c>
      <c r="B307" s="233">
        <f t="shared" si="26"/>
        <v>1716.2858333333334</v>
      </c>
      <c r="C307" s="233">
        <f t="shared" si="27"/>
        <v>3432.5725000000002</v>
      </c>
      <c r="D307" s="233">
        <f t="shared" si="28"/>
        <v>5148.8583333333336</v>
      </c>
      <c r="F307" s="23">
        <f t="shared" si="29"/>
        <v>4464.333333333333</v>
      </c>
    </row>
    <row r="308" spans="1:6" x14ac:dyDescent="0.2">
      <c r="A308" s="35">
        <f t="shared" si="30"/>
        <v>38</v>
      </c>
      <c r="B308" s="233">
        <f t="shared" si="26"/>
        <v>1751.3625</v>
      </c>
      <c r="C308" s="233">
        <f t="shared" si="27"/>
        <v>3502.7258333333334</v>
      </c>
      <c r="D308" s="233">
        <f t="shared" si="28"/>
        <v>5254.0883333333331</v>
      </c>
      <c r="F308" s="23">
        <f t="shared" si="29"/>
        <v>4555.583333333333</v>
      </c>
    </row>
    <row r="309" spans="1:6" x14ac:dyDescent="0.2">
      <c r="A309" s="35">
        <f t="shared" si="30"/>
        <v>39</v>
      </c>
      <c r="B309" s="233">
        <f t="shared" si="26"/>
        <v>1787.4333333333334</v>
      </c>
      <c r="C309" s="233">
        <f t="shared" si="27"/>
        <v>3574.8666666666668</v>
      </c>
      <c r="D309" s="233">
        <f t="shared" si="28"/>
        <v>5362.3</v>
      </c>
      <c r="F309" s="23">
        <f t="shared" si="29"/>
        <v>4649.416666666667</v>
      </c>
    </row>
    <row r="310" spans="1:6" x14ac:dyDescent="0.2">
      <c r="A310" s="35">
        <f t="shared" si="30"/>
        <v>40</v>
      </c>
      <c r="B310" s="233">
        <f t="shared" si="26"/>
        <v>1824.4341666666667</v>
      </c>
      <c r="C310" s="233">
        <f t="shared" si="27"/>
        <v>3648.8683333333333</v>
      </c>
      <c r="D310" s="233">
        <f t="shared" si="28"/>
        <v>5473.3025000000007</v>
      </c>
      <c r="F310" s="23">
        <f t="shared" si="29"/>
        <v>4745.666666666667</v>
      </c>
    </row>
    <row r="311" spans="1:6" x14ac:dyDescent="0.2">
      <c r="A311" s="35">
        <f t="shared" si="30"/>
        <v>41</v>
      </c>
      <c r="B311" s="233">
        <f t="shared" si="26"/>
        <v>1862.4025000000001</v>
      </c>
      <c r="C311" s="233">
        <f t="shared" si="27"/>
        <v>3724.8050000000003</v>
      </c>
      <c r="D311" s="233">
        <f t="shared" si="28"/>
        <v>5587.2075000000004</v>
      </c>
      <c r="F311" s="23">
        <f t="shared" si="29"/>
        <v>4844.416666666667</v>
      </c>
    </row>
    <row r="312" spans="1:6" x14ac:dyDescent="0.2">
      <c r="A312" s="35">
        <f t="shared" si="30"/>
        <v>42</v>
      </c>
      <c r="B312" s="233">
        <f t="shared" si="26"/>
        <v>1901.3541666666667</v>
      </c>
      <c r="C312" s="233">
        <f t="shared" si="27"/>
        <v>3802.7083333333335</v>
      </c>
      <c r="D312" s="233">
        <f t="shared" si="28"/>
        <v>5704.0625</v>
      </c>
      <c r="F312" s="229">
        <f t="shared" si="29"/>
        <v>4945.75</v>
      </c>
    </row>
    <row r="313" spans="1:6" x14ac:dyDescent="0.2">
      <c r="A313" s="35">
        <f t="shared" si="30"/>
        <v>43</v>
      </c>
      <c r="B313" s="233">
        <f t="shared" si="26"/>
        <v>1943.5649999999998</v>
      </c>
      <c r="C313" s="233">
        <f t="shared" si="27"/>
        <v>3887.1299999999997</v>
      </c>
      <c r="D313" s="233">
        <f t="shared" si="28"/>
        <v>5830.6949999999997</v>
      </c>
      <c r="F313" s="229">
        <f t="shared" si="29"/>
        <v>5055.5</v>
      </c>
    </row>
    <row r="314" spans="1:6" x14ac:dyDescent="0.2">
      <c r="A314" s="35">
        <f t="shared" si="30"/>
        <v>44</v>
      </c>
      <c r="B314" s="233">
        <f t="shared" si="26"/>
        <v>1986.9375</v>
      </c>
      <c r="C314" s="233">
        <f t="shared" si="27"/>
        <v>3973.8758333333335</v>
      </c>
      <c r="D314" s="233">
        <f t="shared" si="28"/>
        <v>5960.8133333333344</v>
      </c>
      <c r="F314" s="23">
        <f t="shared" si="29"/>
        <v>5168.333333333333</v>
      </c>
    </row>
    <row r="315" spans="1:6" x14ac:dyDescent="0.2">
      <c r="A315" s="35">
        <f t="shared" si="30"/>
        <v>45</v>
      </c>
      <c r="B315" s="233">
        <f t="shared" si="26"/>
        <v>2031.4983333333332</v>
      </c>
      <c r="C315" s="233">
        <f t="shared" si="27"/>
        <v>4062.9974999999999</v>
      </c>
      <c r="D315" s="233">
        <f t="shared" si="28"/>
        <v>6094.4958333333334</v>
      </c>
      <c r="F315" s="23">
        <f t="shared" si="29"/>
        <v>5284.25</v>
      </c>
    </row>
    <row r="316" spans="1:6" x14ac:dyDescent="0.2">
      <c r="A316" s="35">
        <f t="shared" si="30"/>
        <v>46</v>
      </c>
      <c r="B316" s="233">
        <f t="shared" si="26"/>
        <v>2077.2950000000001</v>
      </c>
      <c r="C316" s="233">
        <f t="shared" si="27"/>
        <v>4154.59</v>
      </c>
      <c r="D316" s="233">
        <f t="shared" si="28"/>
        <v>6231.8849999999993</v>
      </c>
      <c r="F316" s="23">
        <f t="shared" si="29"/>
        <v>5403.333333333333</v>
      </c>
    </row>
    <row r="317" spans="1:6" x14ac:dyDescent="0.2">
      <c r="A317" s="35">
        <f t="shared" si="30"/>
        <v>47</v>
      </c>
      <c r="B317" s="233">
        <f t="shared" si="26"/>
        <v>2172.6841666666664</v>
      </c>
      <c r="C317" s="233">
        <f t="shared" si="27"/>
        <v>4345.3675000000003</v>
      </c>
      <c r="D317" s="233">
        <f t="shared" si="28"/>
        <v>6518.0516666666663</v>
      </c>
      <c r="F317" s="23">
        <f t="shared" si="29"/>
        <v>5651.5</v>
      </c>
    </row>
    <row r="318" spans="1:6" x14ac:dyDescent="0.2">
      <c r="A318" s="36">
        <f t="shared" si="30"/>
        <v>48</v>
      </c>
      <c r="B318" s="234">
        <f t="shared" si="26"/>
        <v>2318.6108333333336</v>
      </c>
      <c r="C318" s="233">
        <f t="shared" si="27"/>
        <v>4637.2216666666673</v>
      </c>
      <c r="D318" s="233">
        <f t="shared" si="28"/>
        <v>6955.8325000000004</v>
      </c>
      <c r="F318" s="229">
        <f t="shared" si="29"/>
        <v>6031.083333333333</v>
      </c>
    </row>
    <row r="319" spans="1:6" ht="13.5" thickBot="1" x14ac:dyDescent="0.25">
      <c r="A319" s="37">
        <f t="shared" si="30"/>
        <v>49</v>
      </c>
      <c r="B319" s="235">
        <f t="shared" si="26"/>
        <v>2480.2999999999997</v>
      </c>
      <c r="C319" s="235">
        <f t="shared" si="27"/>
        <v>4960.5991666666669</v>
      </c>
      <c r="D319" s="235">
        <f t="shared" si="28"/>
        <v>7440.899166666667</v>
      </c>
      <c r="E319" s="87"/>
      <c r="F319" s="236">
        <f t="shared" si="29"/>
        <v>6451.666666666667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198</v>
      </c>
      <c r="B321" s="84"/>
      <c r="C321" s="84"/>
      <c r="D321" s="85"/>
      <c r="F321" t="s">
        <v>49</v>
      </c>
    </row>
    <row r="322" spans="1:6" ht="13.5" thickBot="1" x14ac:dyDescent="0.25">
      <c r="A322" s="289"/>
      <c r="B322" s="98"/>
      <c r="C322" s="98"/>
      <c r="D322" s="99"/>
    </row>
    <row r="323" spans="1:6" ht="13.5" thickBot="1" x14ac:dyDescent="0.25">
      <c r="A323" s="289"/>
      <c r="B323" s="287" t="s">
        <v>196</v>
      </c>
      <c r="C323" s="287" t="s">
        <v>17</v>
      </c>
      <c r="D323" s="288" t="s">
        <v>42</v>
      </c>
    </row>
    <row r="324" spans="1:6" ht="13.5" thickBot="1" x14ac:dyDescent="0.25">
      <c r="A324" s="100" t="s">
        <v>193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2225.4356946092503</v>
      </c>
      <c r="C325" s="82">
        <f>+F199*17.3%*2/3</f>
        <v>4450.8713892185006</v>
      </c>
      <c r="D325" s="83">
        <f>+F199*17.3%</f>
        <v>6676.3070838277508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2606.4803687778335</v>
      </c>
      <c r="C327" s="102">
        <f>+F201*17.3%*2/3</f>
        <v>5212.960737555667</v>
      </c>
      <c r="D327" s="103">
        <f>+F201*17.3%</f>
        <v>7819.441106333501</v>
      </c>
    </row>
    <row r="328" spans="1:6" ht="13.5" thickBot="1" x14ac:dyDescent="0.25">
      <c r="A328" s="100" t="s">
        <v>194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2412.6222675996664</v>
      </c>
      <c r="C329" s="82">
        <f>+F203*17.3%*2/3</f>
        <v>4825.2445351993329</v>
      </c>
      <c r="D329" s="83">
        <f>+F203*17.3%</f>
        <v>7237.8668027989997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2793.6669417682501</v>
      </c>
      <c r="C331" s="48">
        <f>+F205*17.3%*2/3</f>
        <v>5587.3338835365003</v>
      </c>
      <c r="D331" s="49">
        <f>+F205*17.3%</f>
        <v>8381.0008253047508</v>
      </c>
    </row>
    <row r="332" spans="1:6" ht="14.25" thickTop="1" thickBot="1" x14ac:dyDescent="0.25">
      <c r="A332" s="97" t="s">
        <v>195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2599.808840590083</v>
      </c>
      <c r="C333" s="82">
        <f>+F207*17.3%*2/3</f>
        <v>5199.6176811801661</v>
      </c>
      <c r="D333" s="83">
        <f>+F207*17.3%</f>
        <v>7799.4265217702496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2980.8535147586667</v>
      </c>
      <c r="C335" s="48">
        <f>+F209*17.3%*2/3</f>
        <v>5961.7070295173335</v>
      </c>
      <c r="D335" s="49">
        <f>+F209*17.3%</f>
        <v>8942.5605442760007</v>
      </c>
    </row>
    <row r="336" spans="1:6" ht="14.25" thickTop="1" thickBot="1" x14ac:dyDescent="0.25">
      <c r="A336" s="9"/>
      <c r="B336" s="95"/>
      <c r="C336" s="95"/>
      <c r="D336" s="286"/>
    </row>
    <row r="337" spans="1:6" ht="14.25" thickTop="1" thickBot="1" x14ac:dyDescent="0.25">
      <c r="A337" s="97" t="s">
        <v>192</v>
      </c>
      <c r="B337" s="84"/>
      <c r="C337" s="84"/>
      <c r="D337" s="85"/>
    </row>
    <row r="338" spans="1:6" x14ac:dyDescent="0.2">
      <c r="A338" s="22" t="s">
        <v>190</v>
      </c>
      <c r="B338" s="82">
        <f>+F212*17.3%/3</f>
        <v>1948.1177746915002</v>
      </c>
      <c r="C338" s="82">
        <f>+F212*17.3%*2/3</f>
        <v>3896.2355493830005</v>
      </c>
      <c r="D338" s="83">
        <f>+F212*17.3%</f>
        <v>5844.353324074501</v>
      </c>
    </row>
    <row r="339" spans="1:6" ht="13.5" thickBot="1" x14ac:dyDescent="0.25">
      <c r="A339" s="31" t="s">
        <v>191</v>
      </c>
      <c r="B339" s="48">
        <f>+F213*17.3%/3</f>
        <v>2086.7793633060833</v>
      </c>
      <c r="C339" s="48">
        <f>+F213*17.3%*2/3</f>
        <v>4173.5587266121665</v>
      </c>
      <c r="D339" s="49">
        <f>+F213*17.3%</f>
        <v>6260.3380899182503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1470.443716684583</v>
      </c>
      <c r="C343" s="82">
        <f>+F225*17.3%*2/3</f>
        <v>2940.887433369166</v>
      </c>
      <c r="D343" s="83">
        <f>+F225*17.3%</f>
        <v>4411.3311500537493</v>
      </c>
      <c r="E343" s="12"/>
      <c r="F343" s="12"/>
    </row>
    <row r="344" spans="1:6" x14ac:dyDescent="0.2">
      <c r="A344" s="41" t="s">
        <v>47</v>
      </c>
      <c r="B344" s="82">
        <f>+F226*17.3%/3</f>
        <v>1566.910123869</v>
      </c>
      <c r="C344" s="82">
        <f>+F226*17.3%*2/3</f>
        <v>3133.820247738</v>
      </c>
      <c r="D344" s="83">
        <f>+F226*17.3%</f>
        <v>4700.7303716070001</v>
      </c>
      <c r="E344" s="12"/>
      <c r="F344" s="12"/>
    </row>
    <row r="345" spans="1:6" x14ac:dyDescent="0.2">
      <c r="A345" s="22" t="s">
        <v>48</v>
      </c>
      <c r="B345" s="183">
        <f>+F227*17.3%/3</f>
        <v>1712.3010710969168</v>
      </c>
      <c r="C345" s="183">
        <f>+F227*17.3%*2/3</f>
        <v>3424.6021421938335</v>
      </c>
      <c r="D345" s="90">
        <f>+F227*17.3%</f>
        <v>5136.9032132907505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1847.3561440796666</v>
      </c>
      <c r="C346" s="48">
        <f>+F228*17.3%*2/3</f>
        <v>3694.7122881593332</v>
      </c>
      <c r="D346" s="49">
        <f>+F228*17.3%</f>
        <v>5542.0684322389998</v>
      </c>
      <c r="E346" s="12"/>
      <c r="F346" s="12"/>
    </row>
    <row r="347" spans="1:6" ht="14.25" thickTop="1" thickBot="1" x14ac:dyDescent="0.25">
      <c r="A347" s="10"/>
      <c r="B347" s="95"/>
      <c r="C347" s="95"/>
      <c r="D347" s="95"/>
    </row>
    <row r="348" spans="1:6" ht="13.5" thickTop="1" x14ac:dyDescent="0.2">
      <c r="A348" s="264" t="s">
        <v>199</v>
      </c>
      <c r="B348" s="291"/>
      <c r="C348" s="292"/>
      <c r="D348" s="293"/>
    </row>
    <row r="349" spans="1:6" x14ac:dyDescent="0.2">
      <c r="A349" s="294"/>
      <c r="B349" s="290" t="s">
        <v>13</v>
      </c>
      <c r="C349" s="290"/>
      <c r="D349" s="295"/>
    </row>
    <row r="350" spans="1:6" x14ac:dyDescent="0.2">
      <c r="A350" s="231"/>
      <c r="B350" s="230" t="s">
        <v>16</v>
      </c>
      <c r="C350" s="230" t="s">
        <v>17</v>
      </c>
      <c r="D350" s="232" t="s">
        <v>42</v>
      </c>
    </row>
    <row r="351" spans="1:6" x14ac:dyDescent="0.2">
      <c r="A351" s="52" t="s">
        <v>93</v>
      </c>
      <c r="B351" s="44">
        <f>+F248*17.3%/3</f>
        <v>98.837454633333337</v>
      </c>
      <c r="C351" s="44">
        <f>+F248*17.3%*2/3</f>
        <v>197.67490926666667</v>
      </c>
      <c r="D351" s="45">
        <f>+F248*17.3%</f>
        <v>296.51236390000003</v>
      </c>
    </row>
    <row r="352" spans="1:6" x14ac:dyDescent="0.2">
      <c r="A352" s="52" t="s">
        <v>118</v>
      </c>
      <c r="B352" s="44">
        <f>+F242*17.3%/3</f>
        <v>14.720471966666667</v>
      </c>
      <c r="C352" s="44">
        <f>+F242*17.3%*2/3</f>
        <v>29.440943933333333</v>
      </c>
      <c r="D352" s="45">
        <f>+F242*17.3%</f>
        <v>44.161415900000001</v>
      </c>
    </row>
    <row r="353" spans="1:6" ht="13.5" thickBot="1" x14ac:dyDescent="0.25">
      <c r="A353" s="53" t="s">
        <v>185</v>
      </c>
      <c r="B353" s="48">
        <f>+F245*17.3%/3</f>
        <v>4.7315802749999998</v>
      </c>
      <c r="C353" s="48">
        <f>+F245*17.3%*2/3</f>
        <v>9.4631605499999996</v>
      </c>
      <c r="D353" s="49">
        <f>+F245*17.3%</f>
        <v>14.194740825</v>
      </c>
    </row>
    <row r="354" spans="1:6" ht="14.25" thickTop="1" thickBot="1" x14ac:dyDescent="0.25">
      <c r="A354" s="11"/>
      <c r="B354" s="11"/>
      <c r="C354" s="11"/>
      <c r="D354" s="11"/>
    </row>
    <row r="355" spans="1:6" ht="14.25" thickTop="1" thickBot="1" x14ac:dyDescent="0.25">
      <c r="A355" s="141" t="s">
        <v>64</v>
      </c>
      <c r="B355" s="84"/>
      <c r="C355" s="139"/>
      <c r="D355" s="184"/>
    </row>
    <row r="356" spans="1:6" x14ac:dyDescent="0.2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 x14ac:dyDescent="0.2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 x14ac:dyDescent="0.2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 x14ac:dyDescent="0.2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 x14ac:dyDescent="0.2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 x14ac:dyDescent="0.2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3.5" thickBot="1" x14ac:dyDescent="0.25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3.5" thickTop="1" x14ac:dyDescent="0.2">
      <c r="A364" s="50"/>
      <c r="B364" s="95"/>
      <c r="C364" s="95"/>
      <c r="D364" s="95"/>
    </row>
    <row r="365" spans="1:6" x14ac:dyDescent="0.2">
      <c r="A365" t="s">
        <v>9</v>
      </c>
      <c r="C365" s="156">
        <f>+E$17</f>
        <v>109.4007</v>
      </c>
    </row>
    <row r="366" spans="1:6" ht="13.5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1010.14</v>
      </c>
      <c r="C369" s="109">
        <f t="shared" ref="C369:C403" si="35">+AO13/12</f>
        <v>2020.28</v>
      </c>
      <c r="D369" s="111">
        <f t="shared" ref="D369:D403" si="36">+(AN13+AO13)/12</f>
        <v>3030.42</v>
      </c>
    </row>
    <row r="370" spans="1:4" x14ac:dyDescent="0.2">
      <c r="A370" s="35">
        <f>+A369+1</f>
        <v>9</v>
      </c>
      <c r="B370" s="44">
        <f t="shared" si="34"/>
        <v>1027.0474999999999</v>
      </c>
      <c r="C370" s="44">
        <f t="shared" si="35"/>
        <v>2054.0949999999998</v>
      </c>
      <c r="D370" s="45">
        <f t="shared" si="36"/>
        <v>3081.1424999999999</v>
      </c>
    </row>
    <row r="371" spans="1:4" x14ac:dyDescent="0.2">
      <c r="A371" s="35">
        <f t="shared" ref="A371:A399" si="37">+A370+1</f>
        <v>10</v>
      </c>
      <c r="B371" s="44">
        <f t="shared" si="34"/>
        <v>1044.4125000000001</v>
      </c>
      <c r="C371" s="44">
        <f t="shared" si="35"/>
        <v>2088.8241666666668</v>
      </c>
      <c r="D371" s="45">
        <f t="shared" si="36"/>
        <v>3133.2366666666662</v>
      </c>
    </row>
    <row r="372" spans="1:4" x14ac:dyDescent="0.2">
      <c r="A372" s="35">
        <f t="shared" si="37"/>
        <v>11</v>
      </c>
      <c r="B372" s="44">
        <f t="shared" si="34"/>
        <v>1062.2608333333333</v>
      </c>
      <c r="C372" s="44">
        <f t="shared" si="35"/>
        <v>2124.5216666666665</v>
      </c>
      <c r="D372" s="45">
        <f t="shared" si="36"/>
        <v>3186.7824999999998</v>
      </c>
    </row>
    <row r="373" spans="1:4" x14ac:dyDescent="0.2">
      <c r="A373" s="35">
        <f t="shared" si="37"/>
        <v>12</v>
      </c>
      <c r="B373" s="44">
        <f t="shared" si="34"/>
        <v>1080.5983333333334</v>
      </c>
      <c r="C373" s="44">
        <f t="shared" si="35"/>
        <v>2161.1966666666667</v>
      </c>
      <c r="D373" s="45">
        <f t="shared" si="36"/>
        <v>3241.7950000000001</v>
      </c>
    </row>
    <row r="374" spans="1:4" x14ac:dyDescent="0.2">
      <c r="A374" s="35">
        <f t="shared" si="37"/>
        <v>13</v>
      </c>
      <c r="B374" s="44">
        <f t="shared" si="34"/>
        <v>1099.4408333333333</v>
      </c>
      <c r="C374" s="44">
        <f t="shared" si="35"/>
        <v>2198.8808333333332</v>
      </c>
      <c r="D374" s="45">
        <f t="shared" si="36"/>
        <v>3298.3216666666667</v>
      </c>
    </row>
    <row r="375" spans="1:4" x14ac:dyDescent="0.2">
      <c r="A375" s="35">
        <f t="shared" si="37"/>
        <v>14</v>
      </c>
      <c r="B375" s="44">
        <f t="shared" si="34"/>
        <v>1118.8033333333333</v>
      </c>
      <c r="C375" s="44">
        <f t="shared" si="35"/>
        <v>2237.6066666666666</v>
      </c>
      <c r="D375" s="45">
        <f t="shared" si="36"/>
        <v>3356.41</v>
      </c>
    </row>
    <row r="376" spans="1:4" x14ac:dyDescent="0.2">
      <c r="A376" s="35">
        <f t="shared" si="37"/>
        <v>15</v>
      </c>
      <c r="B376" s="44">
        <f t="shared" si="34"/>
        <v>1138.6916666666666</v>
      </c>
      <c r="C376" s="44">
        <f t="shared" si="35"/>
        <v>2277.3833333333332</v>
      </c>
      <c r="D376" s="45">
        <f t="shared" si="36"/>
        <v>3416.0749999999994</v>
      </c>
    </row>
    <row r="377" spans="1:4" x14ac:dyDescent="0.2">
      <c r="A377" s="35">
        <f t="shared" si="37"/>
        <v>16</v>
      </c>
      <c r="B377" s="44">
        <f t="shared" si="34"/>
        <v>1159.1375</v>
      </c>
      <c r="C377" s="44">
        <f t="shared" si="35"/>
        <v>2318.2741666666666</v>
      </c>
      <c r="D377" s="45">
        <f t="shared" si="36"/>
        <v>3477.4116666666669</v>
      </c>
    </row>
    <row r="378" spans="1:4" x14ac:dyDescent="0.2">
      <c r="A378" s="35">
        <f t="shared" si="37"/>
        <v>17</v>
      </c>
      <c r="B378" s="44">
        <f t="shared" si="34"/>
        <v>1180.1299999999999</v>
      </c>
      <c r="C378" s="44">
        <f t="shared" si="35"/>
        <v>2360.2591666666667</v>
      </c>
      <c r="D378" s="45">
        <f t="shared" si="36"/>
        <v>3540.3891666666664</v>
      </c>
    </row>
    <row r="379" spans="1:4" x14ac:dyDescent="0.2">
      <c r="A379" s="35">
        <f t="shared" si="37"/>
        <v>18</v>
      </c>
      <c r="B379" s="44">
        <f t="shared" si="34"/>
        <v>1201.7108333333333</v>
      </c>
      <c r="C379" s="44">
        <f t="shared" si="35"/>
        <v>2403.4216666666666</v>
      </c>
      <c r="D379" s="45">
        <f t="shared" si="36"/>
        <v>3605.1325000000002</v>
      </c>
    </row>
    <row r="380" spans="1:4" x14ac:dyDescent="0.2">
      <c r="A380" s="35">
        <f t="shared" si="37"/>
        <v>19</v>
      </c>
      <c r="B380" s="44">
        <f t="shared" si="34"/>
        <v>1223.8808333333334</v>
      </c>
      <c r="C380" s="44">
        <f t="shared" si="35"/>
        <v>2447.7625000000003</v>
      </c>
      <c r="D380" s="45">
        <f t="shared" si="36"/>
        <v>3671.6433333333334</v>
      </c>
    </row>
    <row r="381" spans="1:4" x14ac:dyDescent="0.2">
      <c r="A381" s="35">
        <f t="shared" si="37"/>
        <v>20</v>
      </c>
      <c r="B381" s="44">
        <f t="shared" si="34"/>
        <v>1246.6666666666667</v>
      </c>
      <c r="C381" s="44">
        <f t="shared" si="35"/>
        <v>2493.3325</v>
      </c>
      <c r="D381" s="45">
        <f t="shared" si="36"/>
        <v>3739.999166666667</v>
      </c>
    </row>
    <row r="382" spans="1:4" x14ac:dyDescent="0.2">
      <c r="A382" s="35">
        <f t="shared" si="37"/>
        <v>21</v>
      </c>
      <c r="B382" s="44">
        <f t="shared" si="34"/>
        <v>1270.0825</v>
      </c>
      <c r="C382" s="44">
        <f t="shared" si="35"/>
        <v>2540.165</v>
      </c>
      <c r="D382" s="45">
        <f t="shared" si="36"/>
        <v>3810.2474999999999</v>
      </c>
    </row>
    <row r="383" spans="1:4" x14ac:dyDescent="0.2">
      <c r="A383" s="35">
        <f t="shared" si="37"/>
        <v>22</v>
      </c>
      <c r="B383" s="44">
        <f t="shared" si="34"/>
        <v>1293.4775</v>
      </c>
      <c r="C383" s="44">
        <f t="shared" si="35"/>
        <v>2586.9549999999999</v>
      </c>
      <c r="D383" s="45">
        <f t="shared" si="36"/>
        <v>3880.4325000000003</v>
      </c>
    </row>
    <row r="384" spans="1:4" x14ac:dyDescent="0.2">
      <c r="A384" s="35">
        <f t="shared" si="37"/>
        <v>23</v>
      </c>
      <c r="B384" s="44">
        <f t="shared" si="34"/>
        <v>1316.8141666666668</v>
      </c>
      <c r="C384" s="44">
        <f t="shared" si="35"/>
        <v>2633.6291666666666</v>
      </c>
      <c r="D384" s="45">
        <f t="shared" si="36"/>
        <v>3950.4433333333332</v>
      </c>
    </row>
    <row r="385" spans="1:4" x14ac:dyDescent="0.2">
      <c r="A385" s="35">
        <f t="shared" si="37"/>
        <v>24</v>
      </c>
      <c r="B385" s="44">
        <f t="shared" si="34"/>
        <v>1340.8141666666668</v>
      </c>
      <c r="C385" s="44">
        <f t="shared" si="35"/>
        <v>2681.6283333333336</v>
      </c>
      <c r="D385" s="45">
        <f t="shared" si="36"/>
        <v>4022.4424999999997</v>
      </c>
    </row>
    <row r="386" spans="1:4" x14ac:dyDescent="0.2">
      <c r="A386" s="35">
        <f t="shared" si="37"/>
        <v>25</v>
      </c>
      <c r="B386" s="44">
        <f t="shared" si="34"/>
        <v>1365.4341666666667</v>
      </c>
      <c r="C386" s="44">
        <f t="shared" si="35"/>
        <v>2730.8683333333333</v>
      </c>
      <c r="D386" s="45">
        <f t="shared" si="36"/>
        <v>4096.3024999999998</v>
      </c>
    </row>
    <row r="387" spans="1:4" x14ac:dyDescent="0.2">
      <c r="A387" s="35">
        <f t="shared" si="37"/>
        <v>26</v>
      </c>
      <c r="B387" s="44">
        <f t="shared" si="34"/>
        <v>1390.7116666666668</v>
      </c>
      <c r="C387" s="44">
        <f t="shared" si="35"/>
        <v>2781.4225000000001</v>
      </c>
      <c r="D387" s="45">
        <f t="shared" si="36"/>
        <v>4172.1341666666667</v>
      </c>
    </row>
    <row r="388" spans="1:4" x14ac:dyDescent="0.2">
      <c r="A388" s="35">
        <f t="shared" si="37"/>
        <v>27</v>
      </c>
      <c r="B388" s="44">
        <f t="shared" si="34"/>
        <v>1416.635</v>
      </c>
      <c r="C388" s="44">
        <f t="shared" si="35"/>
        <v>2833.27</v>
      </c>
      <c r="D388" s="45">
        <f t="shared" si="36"/>
        <v>4249.9049999999997</v>
      </c>
    </row>
    <row r="389" spans="1:4" ht="12.75" customHeight="1" x14ac:dyDescent="0.2">
      <c r="A389" s="35">
        <f t="shared" si="37"/>
        <v>28</v>
      </c>
      <c r="B389" s="44">
        <f t="shared" si="34"/>
        <v>1443.2475000000002</v>
      </c>
      <c r="C389" s="44">
        <f t="shared" si="35"/>
        <v>2886.4950000000003</v>
      </c>
      <c r="D389" s="45">
        <f t="shared" si="36"/>
        <v>4329.7425000000003</v>
      </c>
    </row>
    <row r="390" spans="1:4" x14ac:dyDescent="0.2">
      <c r="A390" s="35">
        <f t="shared" si="37"/>
        <v>29</v>
      </c>
      <c r="B390" s="44">
        <f t="shared" si="34"/>
        <v>1470.5491666666667</v>
      </c>
      <c r="C390" s="44">
        <f t="shared" si="35"/>
        <v>2941.0974999999999</v>
      </c>
      <c r="D390" s="45">
        <f t="shared" si="36"/>
        <v>4411.6466666666665</v>
      </c>
    </row>
    <row r="391" spans="1:4" x14ac:dyDescent="0.2">
      <c r="A391" s="35">
        <f t="shared" si="37"/>
        <v>30</v>
      </c>
      <c r="B391" s="44">
        <f t="shared" si="34"/>
        <v>1498.57</v>
      </c>
      <c r="C391" s="44">
        <f t="shared" si="35"/>
        <v>2997.1408333333334</v>
      </c>
      <c r="D391" s="45">
        <f t="shared" si="36"/>
        <v>4495.7108333333335</v>
      </c>
    </row>
    <row r="392" spans="1:4" x14ac:dyDescent="0.2">
      <c r="A392" s="35">
        <f t="shared" si="37"/>
        <v>31</v>
      </c>
      <c r="B392" s="44">
        <f t="shared" si="34"/>
        <v>1527.3175000000001</v>
      </c>
      <c r="C392" s="44">
        <f t="shared" si="35"/>
        <v>3054.6350000000002</v>
      </c>
      <c r="D392" s="45">
        <f t="shared" si="36"/>
        <v>4581.9525000000003</v>
      </c>
    </row>
    <row r="393" spans="1:4" x14ac:dyDescent="0.2">
      <c r="A393" s="35">
        <f t="shared" si="37"/>
        <v>32</v>
      </c>
      <c r="B393" s="44">
        <f t="shared" si="34"/>
        <v>1556.8266666666666</v>
      </c>
      <c r="C393" s="44">
        <f t="shared" si="35"/>
        <v>3113.6533333333332</v>
      </c>
      <c r="D393" s="45">
        <f t="shared" si="36"/>
        <v>4670.4799999999996</v>
      </c>
    </row>
    <row r="394" spans="1:4" x14ac:dyDescent="0.2">
      <c r="A394" s="35">
        <f t="shared" si="37"/>
        <v>33</v>
      </c>
      <c r="B394" s="44">
        <f t="shared" si="34"/>
        <v>1587.0825000000002</v>
      </c>
      <c r="C394" s="44">
        <f t="shared" si="35"/>
        <v>3174.1650000000004</v>
      </c>
      <c r="D394" s="45">
        <f t="shared" si="36"/>
        <v>4761.2475000000004</v>
      </c>
    </row>
    <row r="395" spans="1:4" x14ac:dyDescent="0.2">
      <c r="A395" s="35">
        <f t="shared" si="37"/>
        <v>34</v>
      </c>
      <c r="B395" s="44">
        <f t="shared" si="34"/>
        <v>1618.1475</v>
      </c>
      <c r="C395" s="44">
        <f t="shared" si="35"/>
        <v>3236.2958333333336</v>
      </c>
      <c r="D395" s="45">
        <f t="shared" si="36"/>
        <v>4854.4433333333336</v>
      </c>
    </row>
    <row r="396" spans="1:4" x14ac:dyDescent="0.2">
      <c r="A396" s="35">
        <f t="shared" si="37"/>
        <v>35</v>
      </c>
      <c r="B396" s="44">
        <f t="shared" si="34"/>
        <v>1650.0283333333334</v>
      </c>
      <c r="C396" s="44">
        <f t="shared" si="35"/>
        <v>3300.0566666666668</v>
      </c>
      <c r="D396" s="45">
        <f t="shared" si="36"/>
        <v>4950.085</v>
      </c>
    </row>
    <row r="397" spans="1:4" x14ac:dyDescent="0.2">
      <c r="A397" s="35">
        <f t="shared" si="37"/>
        <v>36</v>
      </c>
      <c r="B397" s="44">
        <f t="shared" si="34"/>
        <v>1682.7283333333335</v>
      </c>
      <c r="C397" s="44">
        <f t="shared" si="35"/>
        <v>3365.4575</v>
      </c>
      <c r="D397" s="45">
        <f t="shared" si="36"/>
        <v>5048.185833333333</v>
      </c>
    </row>
    <row r="398" spans="1:4" x14ac:dyDescent="0.2">
      <c r="A398" s="35">
        <f t="shared" si="37"/>
        <v>37</v>
      </c>
      <c r="B398" s="44">
        <f t="shared" si="34"/>
        <v>1716.2858333333334</v>
      </c>
      <c r="C398" s="44">
        <f t="shared" si="35"/>
        <v>3432.5725000000002</v>
      </c>
      <c r="D398" s="45">
        <f t="shared" si="36"/>
        <v>5148.8583333333336</v>
      </c>
    </row>
    <row r="399" spans="1:4" x14ac:dyDescent="0.2">
      <c r="A399" s="35">
        <f t="shared" si="37"/>
        <v>38</v>
      </c>
      <c r="B399" s="44">
        <f t="shared" si="34"/>
        <v>1751.3625</v>
      </c>
      <c r="C399" s="44">
        <f t="shared" si="35"/>
        <v>3502.7258333333334</v>
      </c>
      <c r="D399" s="45">
        <f t="shared" si="36"/>
        <v>5254.0883333333331</v>
      </c>
    </row>
    <row r="400" spans="1:4" x14ac:dyDescent="0.2">
      <c r="A400" s="35">
        <f>+A399+1</f>
        <v>39</v>
      </c>
      <c r="B400" s="44">
        <f t="shared" si="34"/>
        <v>1787.4333333333334</v>
      </c>
      <c r="C400" s="44">
        <f t="shared" si="35"/>
        <v>3574.8666666666668</v>
      </c>
      <c r="D400" s="45">
        <f t="shared" si="36"/>
        <v>5362.3</v>
      </c>
    </row>
    <row r="401" spans="1:4" x14ac:dyDescent="0.2">
      <c r="A401" s="35">
        <f>+A400+1</f>
        <v>40</v>
      </c>
      <c r="B401" s="44">
        <f t="shared" si="34"/>
        <v>1824.4341666666667</v>
      </c>
      <c r="C401" s="44">
        <f t="shared" si="35"/>
        <v>3648.8683333333333</v>
      </c>
      <c r="D401" s="45">
        <f t="shared" si="36"/>
        <v>5473.3025000000007</v>
      </c>
    </row>
    <row r="402" spans="1:4" x14ac:dyDescent="0.2">
      <c r="A402" s="35">
        <f>+A401+1</f>
        <v>41</v>
      </c>
      <c r="B402" s="44">
        <f t="shared" si="34"/>
        <v>1862.4025000000001</v>
      </c>
      <c r="C402" s="44">
        <f t="shared" si="35"/>
        <v>3724.8050000000003</v>
      </c>
      <c r="D402" s="45">
        <f t="shared" si="36"/>
        <v>5587.2075000000004</v>
      </c>
    </row>
    <row r="403" spans="1:4" ht="13.5" thickBot="1" x14ac:dyDescent="0.25">
      <c r="A403" s="37">
        <f>+A402+1</f>
        <v>42</v>
      </c>
      <c r="B403" s="48">
        <f t="shared" si="34"/>
        <v>1901.3541666666667</v>
      </c>
      <c r="C403" s="48">
        <f t="shared" si="35"/>
        <v>3802.7083333333335</v>
      </c>
      <c r="D403" s="49">
        <f t="shared" si="36"/>
        <v>5704.0625</v>
      </c>
    </row>
    <row r="404" spans="1:4" ht="13.5" thickTop="1" x14ac:dyDescent="0.2"/>
    <row r="405" spans="1:4" x14ac:dyDescent="0.2">
      <c r="A405" t="s">
        <v>9</v>
      </c>
      <c r="C405" s="156">
        <f>+E$17</f>
        <v>109.4007</v>
      </c>
    </row>
    <row r="407" spans="1:4" x14ac:dyDescent="0.2">
      <c r="A407" s="228" t="s">
        <v>129</v>
      </c>
    </row>
    <row r="409" spans="1:4" x14ac:dyDescent="0.2">
      <c r="A409" s="228" t="s">
        <v>122</v>
      </c>
    </row>
    <row r="410" spans="1:4" x14ac:dyDescent="0.2">
      <c r="A410" s="154" t="s">
        <v>130</v>
      </c>
    </row>
    <row r="411" spans="1:4" x14ac:dyDescent="0.2">
      <c r="A411" s="154" t="s">
        <v>131</v>
      </c>
    </row>
    <row r="412" spans="1:4" x14ac:dyDescent="0.2">
      <c r="A412" s="154" t="s">
        <v>132</v>
      </c>
    </row>
    <row r="413" spans="1:4" x14ac:dyDescent="0.2">
      <c r="A413" s="154" t="s">
        <v>133</v>
      </c>
    </row>
    <row r="414" spans="1:4" x14ac:dyDescent="0.2">
      <c r="A414" s="154" t="s">
        <v>134</v>
      </c>
    </row>
    <row r="415" spans="1:4" x14ac:dyDescent="0.2">
      <c r="A415" s="154" t="s">
        <v>135</v>
      </c>
    </row>
    <row r="416" spans="1:4" x14ac:dyDescent="0.2">
      <c r="A416" s="154" t="s">
        <v>136</v>
      </c>
    </row>
    <row r="417" spans="1:1" x14ac:dyDescent="0.2">
      <c r="A417" s="154" t="s">
        <v>137</v>
      </c>
    </row>
    <row r="418" spans="1:1" x14ac:dyDescent="0.2">
      <c r="A418" s="154" t="s">
        <v>138</v>
      </c>
    </row>
    <row r="419" spans="1:1" x14ac:dyDescent="0.2">
      <c r="A419" s="154" t="s">
        <v>139</v>
      </c>
    </row>
    <row r="420" spans="1:1" x14ac:dyDescent="0.2">
      <c r="A420" s="154" t="s">
        <v>140</v>
      </c>
    </row>
    <row r="421" spans="1:1" x14ac:dyDescent="0.2">
      <c r="A421" s="154" t="s">
        <v>141</v>
      </c>
    </row>
    <row r="422" spans="1:1" x14ac:dyDescent="0.2">
      <c r="A422" s="154" t="s">
        <v>142</v>
      </c>
    </row>
    <row r="423" spans="1:1" x14ac:dyDescent="0.2">
      <c r="A423" s="154" t="s">
        <v>143</v>
      </c>
    </row>
    <row r="424" spans="1:1" x14ac:dyDescent="0.2">
      <c r="A424" s="154" t="s">
        <v>144</v>
      </c>
    </row>
    <row r="425" spans="1:1" x14ac:dyDescent="0.2">
      <c r="A425" s="154" t="s">
        <v>145</v>
      </c>
    </row>
    <row r="426" spans="1:1" x14ac:dyDescent="0.2">
      <c r="A426" s="154" t="s">
        <v>146</v>
      </c>
    </row>
    <row r="427" spans="1:1" x14ac:dyDescent="0.2">
      <c r="A427" s="154" t="s">
        <v>147</v>
      </c>
    </row>
    <row r="428" spans="1:1" x14ac:dyDescent="0.2">
      <c r="A428" s="154" t="s">
        <v>148</v>
      </c>
    </row>
    <row r="429" spans="1:1" x14ac:dyDescent="0.2">
      <c r="A429" s="154" t="s">
        <v>149</v>
      </c>
    </row>
    <row r="430" spans="1:1" x14ac:dyDescent="0.2">
      <c r="A430" s="154" t="s">
        <v>150</v>
      </c>
    </row>
    <row r="431" spans="1:1" x14ac:dyDescent="0.2">
      <c r="A431" s="154" t="s">
        <v>151</v>
      </c>
    </row>
    <row r="432" spans="1:1" x14ac:dyDescent="0.2">
      <c r="A432" s="154" t="s">
        <v>152</v>
      </c>
    </row>
    <row r="433" spans="1:1" x14ac:dyDescent="0.2">
      <c r="A433" s="154" t="s">
        <v>153</v>
      </c>
    </row>
    <row r="434" spans="1:1" x14ac:dyDescent="0.2">
      <c r="A434" s="154" t="s">
        <v>154</v>
      </c>
    </row>
    <row r="435" spans="1:1" x14ac:dyDescent="0.2">
      <c r="A435" s="154" t="s">
        <v>155</v>
      </c>
    </row>
    <row r="436" spans="1:1" x14ac:dyDescent="0.2">
      <c r="A436" s="154" t="s">
        <v>156</v>
      </c>
    </row>
    <row r="437" spans="1:1" x14ac:dyDescent="0.2">
      <c r="A437" s="154"/>
    </row>
    <row r="438" spans="1:1" x14ac:dyDescent="0.2">
      <c r="A438" s="228" t="s">
        <v>123</v>
      </c>
    </row>
    <row r="439" spans="1:1" x14ac:dyDescent="0.2">
      <c r="A439" s="154" t="s">
        <v>157</v>
      </c>
    </row>
    <row r="440" spans="1:1" x14ac:dyDescent="0.2">
      <c r="A440" s="154" t="s">
        <v>158</v>
      </c>
    </row>
    <row r="441" spans="1:1" x14ac:dyDescent="0.2">
      <c r="A441" s="154" t="s">
        <v>159</v>
      </c>
    </row>
    <row r="442" spans="1:1" x14ac:dyDescent="0.2">
      <c r="A442" s="154" t="s">
        <v>160</v>
      </c>
    </row>
    <row r="443" spans="1:1" x14ac:dyDescent="0.2">
      <c r="A443" s="154" t="s">
        <v>161</v>
      </c>
    </row>
    <row r="444" spans="1:1" x14ac:dyDescent="0.2">
      <c r="A444" s="154" t="s">
        <v>162</v>
      </c>
    </row>
    <row r="445" spans="1:1" x14ac:dyDescent="0.2">
      <c r="A445" s="154" t="s">
        <v>163</v>
      </c>
    </row>
    <row r="446" spans="1:1" x14ac:dyDescent="0.2">
      <c r="A446" s="154" t="s">
        <v>164</v>
      </c>
    </row>
    <row r="447" spans="1:1" x14ac:dyDescent="0.2">
      <c r="A447" s="154"/>
    </row>
    <row r="448" spans="1:1" x14ac:dyDescent="0.2">
      <c r="A448" s="228" t="s">
        <v>124</v>
      </c>
    </row>
    <row r="449" spans="1:1" x14ac:dyDescent="0.2">
      <c r="A449" s="154" t="s">
        <v>165</v>
      </c>
    </row>
    <row r="450" spans="1:1" x14ac:dyDescent="0.2">
      <c r="A450" s="154" t="s">
        <v>166</v>
      </c>
    </row>
    <row r="451" spans="1:1" x14ac:dyDescent="0.2">
      <c r="A451" s="154" t="s">
        <v>167</v>
      </c>
    </row>
    <row r="452" spans="1:1" x14ac:dyDescent="0.2">
      <c r="A452" s="154" t="s">
        <v>168</v>
      </c>
    </row>
    <row r="453" spans="1:1" x14ac:dyDescent="0.2">
      <c r="A453" s="154" t="s">
        <v>169</v>
      </c>
    </row>
    <row r="454" spans="1:1" x14ac:dyDescent="0.2">
      <c r="A454" s="154" t="s">
        <v>170</v>
      </c>
    </row>
    <row r="455" spans="1:1" x14ac:dyDescent="0.2">
      <c r="A455" s="154"/>
    </row>
    <row r="456" spans="1:1" x14ac:dyDescent="0.2">
      <c r="A456" s="228" t="s">
        <v>125</v>
      </c>
    </row>
    <row r="457" spans="1:1" x14ac:dyDescent="0.2">
      <c r="A457" s="154" t="s">
        <v>171</v>
      </c>
    </row>
    <row r="458" spans="1:1" x14ac:dyDescent="0.2">
      <c r="A458" s="154" t="s">
        <v>172</v>
      </c>
    </row>
    <row r="459" spans="1:1" x14ac:dyDescent="0.2">
      <c r="A459" s="154"/>
    </row>
    <row r="460" spans="1:1" x14ac:dyDescent="0.2">
      <c r="A460" s="228" t="s">
        <v>126</v>
      </c>
    </row>
    <row r="461" spans="1:1" x14ac:dyDescent="0.2">
      <c r="A461" s="154" t="s">
        <v>173</v>
      </c>
    </row>
    <row r="462" spans="1:1" x14ac:dyDescent="0.2">
      <c r="A462" s="154" t="s">
        <v>174</v>
      </c>
    </row>
    <row r="463" spans="1:1" x14ac:dyDescent="0.2">
      <c r="A463" s="154"/>
    </row>
    <row r="464" spans="1:1" x14ac:dyDescent="0.2">
      <c r="A464" s="249" t="s">
        <v>127</v>
      </c>
    </row>
    <row r="465" spans="1:1" x14ac:dyDescent="0.2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B34" sqref="B34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117</v>
      </c>
      <c r="B26" s="156">
        <v>102.17449999999999</v>
      </c>
    </row>
    <row r="27" spans="1:2" x14ac:dyDescent="0.2">
      <c r="A27" s="154" t="s">
        <v>119</v>
      </c>
      <c r="B27" s="156">
        <v>102.98820000000001</v>
      </c>
    </row>
    <row r="28" spans="1:2" x14ac:dyDescent="0.2">
      <c r="A28" s="154" t="s">
        <v>121</v>
      </c>
      <c r="B28" s="156">
        <v>104.24460000000001</v>
      </c>
    </row>
    <row r="29" spans="1:2" x14ac:dyDescent="0.2">
      <c r="A29" s="154" t="s">
        <v>176</v>
      </c>
      <c r="B29" s="156">
        <v>105.77030000000001</v>
      </c>
    </row>
    <row r="30" spans="1:2" x14ac:dyDescent="0.2">
      <c r="A30" s="154" t="s">
        <v>177</v>
      </c>
      <c r="B30" s="156">
        <v>106.9683</v>
      </c>
    </row>
    <row r="31" spans="1:2" x14ac:dyDescent="0.2">
      <c r="A31" s="154" t="s">
        <v>184</v>
      </c>
      <c r="B31" s="156">
        <v>107.49720000000001</v>
      </c>
    </row>
    <row r="32" spans="1:2" x14ac:dyDescent="0.2">
      <c r="A32" s="154" t="s">
        <v>200</v>
      </c>
      <c r="B32" s="156">
        <v>108.4911</v>
      </c>
    </row>
    <row r="33" spans="1:2" x14ac:dyDescent="0.2">
      <c r="A33" s="154" t="s">
        <v>204</v>
      </c>
      <c r="B33" s="156">
        <v>109.4007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2019</vt:lpstr>
      <vt:lpstr>Reguleringsprocenter</vt:lpstr>
      <vt:lpstr>'Løntabel 1. oktober 2019'!Udskriftsområde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2019-09-17T08:40:48Z</dcterms:modified>
</cp:coreProperties>
</file>